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65521" windowWidth="8985" windowHeight="7455" tabRatio="744" activeTab="0"/>
  </bookViews>
  <sheets>
    <sheet name="Ebitda" sheetId="1" r:id="rId1"/>
    <sheet name="Generation Business" sheetId="2" r:id="rId2"/>
    <sheet name="Distribution Business" sheetId="3" r:id="rId3"/>
    <sheet name="energy sales revenues" sheetId="4" r:id="rId4"/>
    <sheet name="Income Statement CO" sheetId="5" r:id="rId5"/>
    <sheet name="Income Statement DO" sheetId="6" r:id="rId6"/>
    <sheet name="Income Statement Total" sheetId="7" r:id="rId7"/>
    <sheet name="Ebitda by business CO" sheetId="8" r:id="rId8"/>
    <sheet name="Ebitda by business DO" sheetId="9" r:id="rId9"/>
    <sheet name="Ebitda by business Total" sheetId="10" r:id="rId10"/>
    <sheet name="Ebitda and others by country" sheetId="11" r:id="rId11"/>
    <sheet name="Non operating CO" sheetId="12" r:id="rId12"/>
    <sheet name="Balance sheet" sheetId="13" r:id="rId13"/>
    <sheet name="Ratios OC" sheetId="14" r:id="rId14"/>
    <sheet name="Depreciación y Act Fijo" sheetId="15" r:id="rId15"/>
    <sheet name="Dx physical data" sheetId="16" r:id="rId16"/>
    <sheet name="Gx physical data" sheetId="17" r:id="rId17"/>
    <sheet name="Ebitda y activo fijo" sheetId="18" state="hidden" r:id="rId18"/>
    <sheet name="Merc Generacón" sheetId="19" state="hidden" r:id="rId19"/>
    <sheet name="Impuestos Diferidos" sheetId="20" state="hidden" r:id="rId20"/>
    <sheet name="Segmentos País" sheetId="21" r:id="rId21"/>
    <sheet name="Segmentos LN resumen" sheetId="22" r:id="rId22"/>
    <sheet name="Segmentos LN generación" sheetId="23" r:id="rId23"/>
    <sheet name="Segmentos LN distribución" sheetId="24" r:id="rId24"/>
  </sheets>
  <externalReferences>
    <externalReference r:id="rId27"/>
    <externalReference r:id="rId28"/>
    <externalReference r:id="rId29"/>
    <externalReference r:id="rId30"/>
  </externalReferences>
  <definedNames>
    <definedName name="_xlnm.Print_Area" localSheetId="14">'Depreciación y Act Fijo'!$B$3:$H$37</definedName>
    <definedName name="_xlnm.Print_Area" localSheetId="2">'Distribution Business'!$B$3:$L$20</definedName>
    <definedName name="_xlnm.Print_Area" localSheetId="17">'Ebitda y activo fijo'!$C$5:$G$30</definedName>
    <definedName name="_xlnm.Print_Area" localSheetId="1">'Generation Business'!$B$3:$K$19</definedName>
    <definedName name="_xlnm.Print_Area" localSheetId="19">'Impuestos Diferidos'!$C$4:$F$11</definedName>
    <definedName name="_xlnm.Print_Area" localSheetId="4">'Income Statement CO'!$B$3:$F$41</definedName>
    <definedName name="_xlnm.Print_Area" localSheetId="5">'Income Statement DO'!$C$3:$G$36</definedName>
    <definedName name="_xlnm.Print_Area" localSheetId="18">'Merc Generacón'!$B$3:$G$18</definedName>
    <definedName name="_xlnm.Print_Area" localSheetId="13">'Ratios OC'!$B$2:$J$18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<sst xmlns="http://schemas.openxmlformats.org/spreadsheetml/2006/main" count="1622" uniqueCount="425">
  <si>
    <t xml:space="preserve">Mercados </t>
  </si>
  <si>
    <t>Ventas de Energía</t>
  </si>
  <si>
    <t>Participación</t>
  </si>
  <si>
    <t>País</t>
  </si>
  <si>
    <t xml:space="preserve">en que </t>
  </si>
  <si>
    <t>(GWh)</t>
  </si>
  <si>
    <t>de mercado</t>
  </si>
  <si>
    <t>participa</t>
  </si>
  <si>
    <t xml:space="preserve">Chile  </t>
  </si>
  <si>
    <t>SIC y SING</t>
  </si>
  <si>
    <t>Argentina</t>
  </si>
  <si>
    <t>SIN</t>
  </si>
  <si>
    <t>Perú</t>
  </si>
  <si>
    <t>SICN</t>
  </si>
  <si>
    <t>Colombia</t>
  </si>
  <si>
    <t xml:space="preserve">Total   </t>
  </si>
  <si>
    <t>(GWh) ( * )</t>
  </si>
  <si>
    <t>Edesur</t>
  </si>
  <si>
    <t>Edelnor</t>
  </si>
  <si>
    <t>Coelce</t>
  </si>
  <si>
    <t>Total</t>
  </si>
  <si>
    <t>%</t>
  </si>
  <si>
    <t>Codensa S.A.</t>
  </si>
  <si>
    <t>Distribución</t>
  </si>
  <si>
    <t>Eliminaciones</t>
  </si>
  <si>
    <t>Chile</t>
  </si>
  <si>
    <t>Variaciones</t>
  </si>
  <si>
    <t>Impuesto Renta</t>
  </si>
  <si>
    <t>Impuesto Diferido</t>
  </si>
  <si>
    <t>Brasil  (1)</t>
  </si>
  <si>
    <t>(1)  En el año 2005  se incluyen las ventas del trimestre octubre-diciembre 2005 de las sociedades Endesa Fortaleza y CIEN.</t>
  </si>
  <si>
    <t xml:space="preserve">(GWh) </t>
  </si>
  <si>
    <t>Concepto  (Millones de $)</t>
  </si>
  <si>
    <t>EBITDA Y ACTIVO FIJO NETO POR PAIS</t>
  </si>
  <si>
    <t>Lineas de Negocio</t>
  </si>
  <si>
    <t>EBITDA</t>
  </si>
  <si>
    <t>Activo Fijo neto</t>
  </si>
  <si>
    <t>Generación y Transmisión</t>
  </si>
  <si>
    <t>Brasil</t>
  </si>
  <si>
    <t>Total Gx y Tx</t>
  </si>
  <si>
    <t>Total Dx</t>
  </si>
  <si>
    <t>Total Grupo Enersis</t>
  </si>
  <si>
    <t>Ch$ Millones</t>
  </si>
  <si>
    <t>Ampla</t>
  </si>
  <si>
    <t>EBITDA / Activo Fijo marzo 2007</t>
  </si>
  <si>
    <t>Impuesto a la Renta e Impuestos diferidos</t>
  </si>
  <si>
    <t>Trabajos para el inmovilizado</t>
  </si>
  <si>
    <t>Estructura y ajustes</t>
  </si>
  <si>
    <t>Edegel</t>
  </si>
  <si>
    <t>Emgesa</t>
  </si>
  <si>
    <t>(%)</t>
  </si>
  <si>
    <t>Brasil   (*)</t>
  </si>
  <si>
    <t>(*) Incluye activos intangibles por concesiones en Ampla y Coelce</t>
  </si>
  <si>
    <t>EBITDA / Activo Fijo DIC. 2010</t>
  </si>
  <si>
    <t>Al 31 de marzo de 2011</t>
  </si>
  <si>
    <t>Variation</t>
  </si>
  <si>
    <t>Operating Income</t>
  </si>
  <si>
    <t>Distribution</t>
  </si>
  <si>
    <t>Brazil</t>
  </si>
  <si>
    <t>Peru</t>
  </si>
  <si>
    <t>Company</t>
  </si>
  <si>
    <t xml:space="preserve">Markets </t>
  </si>
  <si>
    <t>in which</t>
  </si>
  <si>
    <t>operates</t>
  </si>
  <si>
    <t>Energy Sales</t>
  </si>
  <si>
    <t>Market</t>
  </si>
  <si>
    <t>Share</t>
  </si>
  <si>
    <t>Current Assets</t>
  </si>
  <si>
    <t>Total Assets</t>
  </si>
  <si>
    <t>Current Liabilities</t>
  </si>
  <si>
    <t>Non Current Liabilities</t>
  </si>
  <si>
    <t>Personnel costs</t>
  </si>
  <si>
    <t>Other Non Operating Income</t>
  </si>
  <si>
    <t>Net Income attributable to owners of parent</t>
  </si>
  <si>
    <t>Net income attributable to non-controlling interest</t>
  </si>
  <si>
    <t>Energy Losses</t>
  </si>
  <si>
    <t>Clients</t>
  </si>
  <si>
    <t>Clients / Employees</t>
  </si>
  <si>
    <t>(*) Includes final customer sales and tolls.</t>
  </si>
  <si>
    <t>(thousand)</t>
  </si>
  <si>
    <t>NET INCOME</t>
  </si>
  <si>
    <t>Liquidity</t>
  </si>
  <si>
    <t>Leverage</t>
  </si>
  <si>
    <t>Profitability</t>
  </si>
  <si>
    <t>(1) Current assets net from inventories and advanced payments</t>
  </si>
  <si>
    <t>(2) Considers EBITDA divided by financial expenses</t>
  </si>
  <si>
    <t>Acid ratio test (1)</t>
  </si>
  <si>
    <t>Current liquidity</t>
  </si>
  <si>
    <t>Working Capítal</t>
  </si>
  <si>
    <t>Long Term Debt</t>
  </si>
  <si>
    <t>Short Term Debt</t>
  </si>
  <si>
    <t>Financial Expenses Coverage (2)</t>
  </si>
  <si>
    <t>Operating Income/Operating Revenues</t>
  </si>
  <si>
    <t>ROE (annualized)</t>
  </si>
  <si>
    <t>ROA (annualized)</t>
  </si>
  <si>
    <t>Indicator</t>
  </si>
  <si>
    <t>Unit</t>
  </si>
  <si>
    <t>PROPERTY, PLANTS AND EQUIPMENT INFORMATION BY COMPANY</t>
  </si>
  <si>
    <t>(million Ch$)</t>
  </si>
  <si>
    <t xml:space="preserve">Depreciation     </t>
  </si>
  <si>
    <t>(*) Includes intangible assets concessions</t>
  </si>
  <si>
    <t>From Financing Activities</t>
  </si>
  <si>
    <t>From Investing Activities</t>
  </si>
  <si>
    <t>From Operating Activities</t>
  </si>
  <si>
    <t>Net Cash Flow</t>
  </si>
  <si>
    <t>(Figures in million Ch$)</t>
  </si>
  <si>
    <t>Change</t>
  </si>
  <si>
    <t>% Change</t>
  </si>
  <si>
    <t>Times</t>
  </si>
  <si>
    <t>MMCh$</t>
  </si>
  <si>
    <t>Generation</t>
  </si>
  <si>
    <t>Country</t>
  </si>
  <si>
    <t>Energy Sales Revenues</t>
  </si>
  <si>
    <t>Non regulated customers</t>
  </si>
  <si>
    <t>Regulated customers</t>
  </si>
  <si>
    <t>Other Clients</t>
  </si>
  <si>
    <t>Spot Market</t>
  </si>
  <si>
    <t>Residential</t>
  </si>
  <si>
    <t>Commercial</t>
  </si>
  <si>
    <t>Industrial</t>
  </si>
  <si>
    <t>Other</t>
  </si>
  <si>
    <t>Total Segmentos</t>
  </si>
  <si>
    <t>Generation and Distribution</t>
  </si>
  <si>
    <t>Less: Consolidation adjustments</t>
  </si>
  <si>
    <t>Total Segments</t>
  </si>
  <si>
    <t>Structure and adjustments</t>
  </si>
  <si>
    <t>Costanera</t>
  </si>
  <si>
    <t>Fortaleza</t>
  </si>
  <si>
    <t>Payments for additions of Property, plant and equipment</t>
  </si>
  <si>
    <t>Discontinued operations (**)</t>
  </si>
  <si>
    <t>Total Continuing Operations</t>
  </si>
  <si>
    <t>Net income (Loss) from discontinued operations after taxes</t>
  </si>
  <si>
    <t>Net Income from Continuing Operations</t>
  </si>
  <si>
    <t xml:space="preserve">NET INCOME </t>
  </si>
  <si>
    <t>Earning per share from continuing operations  (Ch$ /share)</t>
  </si>
  <si>
    <t>Earning per share from discontinued operations  (Ch$ /share)</t>
  </si>
  <si>
    <t>Earning per share  (Ch$ /share)</t>
  </si>
  <si>
    <t>CONSOLIDATED INCOME STATEMENT (Continuing Operations) (million Ch$)</t>
  </si>
  <si>
    <t>Discontinued Operations</t>
  </si>
  <si>
    <t>Chile (*)</t>
  </si>
  <si>
    <t>2 months</t>
  </si>
  <si>
    <t>Financial Income</t>
  </si>
  <si>
    <t>Financial Costs</t>
  </si>
  <si>
    <t>Gain (Loss) for indexed assets and liabilities</t>
  </si>
  <si>
    <t>Foreign currency exchange differences, net</t>
  </si>
  <si>
    <t>Net Income From Sale of Assets</t>
  </si>
  <si>
    <t>Share of profit (loss) of associates accounted for using the equity method</t>
  </si>
  <si>
    <t>Net Income Before Taxes</t>
  </si>
  <si>
    <t>Income Tax</t>
  </si>
  <si>
    <t>Net Income</t>
  </si>
  <si>
    <t>Revenues</t>
  </si>
  <si>
    <t>Sales</t>
  </si>
  <si>
    <t>Other operating income</t>
  </si>
  <si>
    <t>Procurements and Services</t>
  </si>
  <si>
    <t>Energy purchases</t>
  </si>
  <si>
    <t>Fuel consumption</t>
  </si>
  <si>
    <t>Transportation expenses</t>
  </si>
  <si>
    <t>Other variable costs</t>
  </si>
  <si>
    <t>Contribution Margin</t>
  </si>
  <si>
    <t>Other fixed operating expenses</t>
  </si>
  <si>
    <t>Gross Operating Income (EBITDA)</t>
  </si>
  <si>
    <t>Depreciation and amortization</t>
  </si>
  <si>
    <t>Reversal of impairment profit (impairment loss) recognized in profit or loss</t>
  </si>
  <si>
    <t>Net  Financial Income</t>
  </si>
  <si>
    <t>Financial income</t>
  </si>
  <si>
    <t>Financial costs</t>
  </si>
  <si>
    <t>CONSOLIDATED INCOME STATEMENT (Discontinued Operations)(million Ch$)</t>
  </si>
  <si>
    <t>CONSOLIDATED INCOME STATEMENT (including discontinued operations) (million Ch$)</t>
  </si>
  <si>
    <t>COMPANY</t>
  </si>
  <si>
    <t>Employees</t>
  </si>
  <si>
    <t>Clients/Employees</t>
  </si>
  <si>
    <t>Gwh</t>
  </si>
  <si>
    <t>N°</t>
  </si>
  <si>
    <t>AMPLA Energía</t>
  </si>
  <si>
    <t>Codensa</t>
  </si>
  <si>
    <t>TOTAL</t>
  </si>
  <si>
    <t>SALES</t>
  </si>
  <si>
    <t>Chocón</t>
  </si>
  <si>
    <t>Docksud</t>
  </si>
  <si>
    <t>Eepsa</t>
  </si>
  <si>
    <t>Cachoeira</t>
  </si>
  <si>
    <t>Total generation</t>
  </si>
  <si>
    <t>Hydroelectric generation</t>
  </si>
  <si>
    <t>Thermal electric generation</t>
  </si>
  <si>
    <t>Other generation</t>
  </si>
  <si>
    <t>Purchases</t>
  </si>
  <si>
    <t xml:space="preserve">    Purchases to related companies -generators</t>
  </si>
  <si>
    <t xml:space="preserve">    Purchases to others generators</t>
  </si>
  <si>
    <t xml:space="preserve">    Purchases at spot</t>
  </si>
  <si>
    <t>Transmission losses, pump and other consumption</t>
  </si>
  <si>
    <t>Total electricity sales</t>
  </si>
  <si>
    <t>Sales at regulated prices</t>
  </si>
  <si>
    <t>Sales at unregulated prices</t>
  </si>
  <si>
    <t>Sales at spot marginal cost</t>
  </si>
  <si>
    <t>Sales to related companies generators</t>
  </si>
  <si>
    <t>TOTAL SALES IN THE SYSTEM</t>
  </si>
  <si>
    <t>Market Share on total sales (%)</t>
  </si>
  <si>
    <t>Others</t>
  </si>
  <si>
    <t>(MMCh$)</t>
  </si>
  <si>
    <t>December 31</t>
  </si>
  <si>
    <t>(**) Consolidated data. As of December 31, 2016 and 2015, corresponds to discontinued operations.</t>
  </si>
  <si>
    <t>Variation in million Ch$ and  %.</t>
  </si>
  <si>
    <t>(*) As of December 31, 2016  the average number of paid and subscribed shares were 49,876,877,642 (49,092,772,762 as od December 31, 2015)</t>
  </si>
  <si>
    <t>10 months</t>
  </si>
  <si>
    <t>(*) As of December 31, 2016 and 2015 the average number of paid and subscribed shares were 49,092,772,762</t>
  </si>
  <si>
    <t>Enel Chile</t>
  </si>
  <si>
    <t>Net Income including discontinued operations</t>
  </si>
  <si>
    <t>Earning per share (Ch$ /share)</t>
  </si>
  <si>
    <t>Enel Américas + 2 months of Enel Chile</t>
  </si>
  <si>
    <t>Enel Chile 10 months</t>
  </si>
  <si>
    <t>Menos: Ajustes de consolidación y otras actividades de negocio</t>
  </si>
  <si>
    <t>BY BUSINESS SEGMENT</t>
  </si>
  <si>
    <t>As of December 31</t>
  </si>
  <si>
    <t>(Ch$ million)</t>
  </si>
  <si>
    <t>Distribution business</t>
  </si>
  <si>
    <t>EBITDA FROM CONTINUING OPERATIONS</t>
  </si>
  <si>
    <t>Less: consolidation adjustments and other activities</t>
  </si>
  <si>
    <t>Total consolidated Revenues Enel Américas</t>
  </si>
  <si>
    <t>Total consolidated Procurement and Services Enel Américas</t>
  </si>
  <si>
    <t>Generation and Transmission businesses</t>
  </si>
  <si>
    <t>Total consolidated Personnel Expenses Enel Américas</t>
  </si>
  <si>
    <t>Other Expenses by Nature Generation and Transmission businesses</t>
  </si>
  <si>
    <t>EBITDA Generation and Transmission businesses</t>
  </si>
  <si>
    <t>Other Expenses by Nature Distribution business</t>
  </si>
  <si>
    <t>EBITDA Distribution business</t>
  </si>
  <si>
    <t>Total consolidated Other Expenses by Nature Enel Américas</t>
  </si>
  <si>
    <t>Total consolidated EBITDA Enel Américas</t>
  </si>
  <si>
    <t>EBITDA FROM DISCONTINUED OPERATIONS</t>
  </si>
  <si>
    <t>Chilean activities</t>
  </si>
  <si>
    <t>Chilean Activities</t>
  </si>
  <si>
    <t>EBITDA discontinued operations</t>
  </si>
  <si>
    <t xml:space="preserve"> Revenues Generation and Transmission businesses</t>
  </si>
  <si>
    <t xml:space="preserve"> Revenues Distribution business</t>
  </si>
  <si>
    <t xml:space="preserve"> Procurement and Services Generation and Transmission businesses</t>
  </si>
  <si>
    <t xml:space="preserve"> Procurement and Services Distribution business</t>
  </si>
  <si>
    <t xml:space="preserve"> Personnel Exepenses Generation and Transmission businesses</t>
  </si>
  <si>
    <t xml:space="preserve"> Personnel Exepenses Distribution business</t>
  </si>
  <si>
    <t>EBITDA FROM CONTINUING AND DISCONTINUED OPERATIONS</t>
  </si>
  <si>
    <t>Chile (discontinued operations)</t>
  </si>
  <si>
    <t>Revenues Generation and Transmission businesses</t>
  </si>
  <si>
    <t>Revenues Distribution business</t>
  </si>
  <si>
    <t>Procurement and Services Generation and Transmission businesses</t>
  </si>
  <si>
    <t>Procurement and Services Distribution business</t>
  </si>
  <si>
    <t>Personnel Exepenses Generation and Transmission businesses</t>
  </si>
  <si>
    <t>Personnel Exepenses Distribution business</t>
  </si>
  <si>
    <t xml:space="preserve">EBIT       </t>
  </si>
  <si>
    <t xml:space="preserve">EBIT      </t>
  </si>
  <si>
    <t>Total Consolidated Enel Américas</t>
  </si>
  <si>
    <t>Depreciation, amortization and impairment</t>
  </si>
  <si>
    <t>(Million Ch$)</t>
  </si>
  <si>
    <t>Segment</t>
  </si>
  <si>
    <t>Generation and Transmission</t>
  </si>
  <si>
    <t>Total Generation and Transmission</t>
  </si>
  <si>
    <t>Total Distribution</t>
  </si>
  <si>
    <t>NON OPERATING INCOME CONTINUING OPERATIONS</t>
  </si>
  <si>
    <t>Consolidation adjustments and other activities</t>
  </si>
  <si>
    <t>Total Financial Income</t>
  </si>
  <si>
    <t>Total Financial Costs</t>
  </si>
  <si>
    <t>Total Foreign currency exchange differences, net</t>
  </si>
  <si>
    <t>Net Financial Income Enel Américas</t>
  </si>
  <si>
    <t>Total Net Income From Sale of Assets</t>
  </si>
  <si>
    <t>Total Share of profit (loss) of associates accounted for using the equity method</t>
  </si>
  <si>
    <t>Total Non Operating Income</t>
  </si>
  <si>
    <t>Enel Américas (holding)</t>
  </si>
  <si>
    <t>Total Income Tax</t>
  </si>
  <si>
    <t>Gain (Loss) for indexed assets and liabilities (1)</t>
  </si>
  <si>
    <t xml:space="preserve">(1) Gain (Loss) for indexed assets and liabilities are originated by assets and liabilities denominated in U.F. at individual Enel Américas level.  U.F. is a readjustment unit only applicable in Chile. </t>
  </si>
  <si>
    <t>Non current Assets</t>
  </si>
  <si>
    <t>Total Equity</t>
  </si>
  <si>
    <t>attributable to owners of parent company</t>
  </si>
  <si>
    <t>attributable to non-controlling interest</t>
  </si>
  <si>
    <t>Total Liabilities and Equity</t>
  </si>
  <si>
    <t>Assets</t>
  </si>
  <si>
    <t>Liabilities and Equity</t>
  </si>
  <si>
    <t>Total Net Cash Flow</t>
  </si>
  <si>
    <t xml:space="preserve"> </t>
  </si>
  <si>
    <t>Central Dock Sud</t>
  </si>
  <si>
    <t>Enel Generación Perú S.A. (Edegel)</t>
  </si>
  <si>
    <t>Enel Generación Piura S.A. Piura</t>
  </si>
  <si>
    <t>Enel Generación Costanera S.A.</t>
  </si>
  <si>
    <t>Enel Generación El Chocón S.A.</t>
  </si>
  <si>
    <t>EGP Cachoeira Dourada S.A.</t>
  </si>
  <si>
    <t>Compañìa Eléctrica de Fortaleza S.A.</t>
  </si>
  <si>
    <t>Empresa Distribuidora Sur S.A. (Edesur)</t>
  </si>
  <si>
    <t xml:space="preserve">Ampla Energia y Servicios S.A. </t>
  </si>
  <si>
    <t>Enel Distribución Perú S.A. (Edelnor)</t>
  </si>
  <si>
    <t>Compañía Energética de Ceará S.A. (Coelce)</t>
  </si>
  <si>
    <t>1,7</t>
  </si>
  <si>
    <t>December 31, 2016</t>
  </si>
  <si>
    <t>December 31, 2015</t>
  </si>
  <si>
    <t>(*) As of December 31, 2016  the average number of paid and subscribed shares were 49,768,783,340 (49,092,772,762 as od December 31, 2015)</t>
  </si>
  <si>
    <t>Chile ( Holdings y Otros)</t>
  </si>
  <si>
    <t>Totales</t>
  </si>
  <si>
    <t>ACTIVOS</t>
  </si>
  <si>
    <t>M$</t>
  </si>
  <si>
    <t>ACTIVOS CORRIENTES</t>
  </si>
  <si>
    <t>Efectivo y equivalentes al efectivo</t>
  </si>
  <si>
    <t>Otros activos financieros corrientes</t>
  </si>
  <si>
    <t>Otros activos no financieros, corriente</t>
  </si>
  <si>
    <t>Cuentas comerciales por cobrar y otras cuentas por cobrar corrientes</t>
  </si>
  <si>
    <t>Cuentas por cobrar a entidades relacionadas, corrientes</t>
  </si>
  <si>
    <t>Inventarios corrientes</t>
  </si>
  <si>
    <t>Activos por impuestos corrientes, corriente</t>
  </si>
  <si>
    <t>Activos no corrientes o grupos de activos para su disposición clasificados como mantenidos para la venta o como mantenidos para distribuir a los propietarios</t>
  </si>
  <si>
    <t xml:space="preserve">ACTIVOS NO CORRIENTES </t>
  </si>
  <si>
    <t>Otros activos financieros no corrientes</t>
  </si>
  <si>
    <t>Otros activos no financieros no corrientes</t>
  </si>
  <si>
    <t>Cuentas comerciales por cobrar y otras cuentas por cobrar no corrientes</t>
  </si>
  <si>
    <t>Cuentas por cobrar a entidades relacionadas, no corrientes</t>
  </si>
  <si>
    <t>Inversiones contabilizadas utilizando el método de la participación</t>
  </si>
  <si>
    <t>Activos intangibles distintos de la plusvalía</t>
  </si>
  <si>
    <t>Plusvalía</t>
  </si>
  <si>
    <t>Propiedades, planta y equipo</t>
  </si>
  <si>
    <t>Propiedad de inversión</t>
  </si>
  <si>
    <t>Activos por impuestos diferidos</t>
  </si>
  <si>
    <t>TOTAL ACTIVOS</t>
  </si>
  <si>
    <t>PATRIMONIO NETO Y PASIVOS</t>
  </si>
  <si>
    <t>PASIVOS CORRIENTES</t>
  </si>
  <si>
    <t>Otros pasivos financieros corrientes</t>
  </si>
  <si>
    <t>Cuentas por pagar comerciales y otras cuentas por pagar</t>
  </si>
  <si>
    <t>Cuentas por pagar a entidades relacionadas corrientes</t>
  </si>
  <si>
    <t>Otras provisiones corrientes</t>
  </si>
  <si>
    <t>Pasivos por impuestos corrientes</t>
  </si>
  <si>
    <t>Provisiones por beneficios a los empleados corrientes</t>
  </si>
  <si>
    <t>Otros pasivos no financieros corrientes</t>
  </si>
  <si>
    <t>Pasivos incluidos en grupos de activos para su disposición clasificados como mantenidos para la venta</t>
  </si>
  <si>
    <t>PASIVOS NO CORRIENTES</t>
  </si>
  <si>
    <t>Otros pasivos financieros no corrientes</t>
  </si>
  <si>
    <t>Cuentas comerciales por pagar y otras cuentas por pagar no corrientes</t>
  </si>
  <si>
    <t>Cuentas por pagar a entidades relacionadas, no corrientes</t>
  </si>
  <si>
    <t>Otras provisiones no corrientes</t>
  </si>
  <si>
    <t>Pasivo por impuestos diferidos</t>
  </si>
  <si>
    <t>Provisiones por beneficios a los empleados no corrientes</t>
  </si>
  <si>
    <t>Otros pasivos no financieros no corrientes</t>
  </si>
  <si>
    <t>PATRIMONIO NETO</t>
  </si>
  <si>
    <t>Patrimonio atribuible a los propietarios de la controladora</t>
  </si>
  <si>
    <t>Capital emitido</t>
  </si>
  <si>
    <t>Ganancias (pérdidas) acumuladas</t>
  </si>
  <si>
    <t>Primas de emisión</t>
  </si>
  <si>
    <t>Acciones propias en cartera</t>
  </si>
  <si>
    <t>Otras participaciones en el patrimonio</t>
  </si>
  <si>
    <t>Otras reservas</t>
  </si>
  <si>
    <t>Participaciones no controladoras</t>
  </si>
  <si>
    <t>Total Patrimonio Neto y Pasivos</t>
  </si>
  <si>
    <t>ESTADO DE RESULTADOS INTEGRALES</t>
  </si>
  <si>
    <t>3|/12/2014</t>
  </si>
  <si>
    <t xml:space="preserve">INGRESOS </t>
  </si>
  <si>
    <t>Ingresos de actividades ordinarias</t>
  </si>
  <si>
    <t>Ventas de energía</t>
  </si>
  <si>
    <t>Otras ventas</t>
  </si>
  <si>
    <t>Otras prestaciones de servicios</t>
  </si>
  <si>
    <t>Otros ingresos</t>
  </si>
  <si>
    <t>MATERIAS PRIMAS Y CONSUMIBLES UTILIZADOS</t>
  </si>
  <si>
    <t>Compras de energía</t>
  </si>
  <si>
    <t>Consumo de combustible</t>
  </si>
  <si>
    <t>Gastos de transporte</t>
  </si>
  <si>
    <t>Otros aprovisionamientos variables y servicios</t>
  </si>
  <si>
    <t>MARGEN DE CONTRIBUCIÓN</t>
  </si>
  <si>
    <t>Otros trabajos realizados por la entidad y capitalizados</t>
  </si>
  <si>
    <t>Gastos por beneficios a los empleados</t>
  </si>
  <si>
    <t>Otros gastos, por naturaleza</t>
  </si>
  <si>
    <t>RESULTADO BRUTO DE EXPLOTACIÓN</t>
  </si>
  <si>
    <t>Gasto por depreciación y amortización</t>
  </si>
  <si>
    <t>Pérdidas por deterioro de valor (reversiones de pérdidas por deterioro de valor) reconocidas en el resultado del periodo</t>
  </si>
  <si>
    <t>RESULTADO DE EXPLOTACIÓN</t>
  </si>
  <si>
    <t>RESULTADO FINANCIERO</t>
  </si>
  <si>
    <t>Ingresos financieros</t>
  </si>
  <si>
    <t>Efectivo y otros medios equivalentes</t>
  </si>
  <si>
    <t>Otros ingresos financieros</t>
  </si>
  <si>
    <t>Costos financieros</t>
  </si>
  <si>
    <t>Préstamos bancarios</t>
  </si>
  <si>
    <t>Obligaciones garantizadas y no garantizadas</t>
  </si>
  <si>
    <t xml:space="preserve">Otros </t>
  </si>
  <si>
    <t>Resultados por Unidades de Reajuste</t>
  </si>
  <si>
    <t>Diferencias de cambio</t>
  </si>
  <si>
    <t>Positivas</t>
  </si>
  <si>
    <t>Negativas</t>
  </si>
  <si>
    <t>Participación en las ganancias (pérdidas) de asociadas y negocios conjuntos que se contabilicen utilizando el método de la participación</t>
  </si>
  <si>
    <t>Otras ganancias (pérdidas)</t>
  </si>
  <si>
    <t>Resultado de Otras Inversiones</t>
  </si>
  <si>
    <t>Resultados en Ventas de Activos</t>
  </si>
  <si>
    <t>Ganancia (pérdida), antes de impuestos</t>
  </si>
  <si>
    <t>Gasto (ingreso) por impuestos a las ganancias</t>
  </si>
  <si>
    <t>Ganancia (pérdida) procedente de operaciones continuadas</t>
  </si>
  <si>
    <t>Ganancia (Pérdida) de Operaciones Discontinuadas</t>
  </si>
  <si>
    <t>GANANCIA (PÉRDIDA)</t>
  </si>
  <si>
    <t xml:space="preserve">Ganancia (Pérdida) Atribuibles a </t>
  </si>
  <si>
    <t>Ganancia (pérdida), atribuible a los propietarios de la controladora</t>
  </si>
  <si>
    <t>Ganancia (pérdida), atribuible a participaciones no controladoras</t>
  </si>
  <si>
    <t>ESTADO DE FLUJOS DE EFECTIVO</t>
  </si>
  <si>
    <t>3|/12/2015</t>
  </si>
  <si>
    <t>Flujos de efectivo procedentes de (utilizados en) actividades de operación</t>
  </si>
  <si>
    <t>Flujos de efectivo netos procedentes de (utilizados en) actividades de inversión</t>
  </si>
  <si>
    <t>Flujos de efectivo procedentes de (utilizados en) actividades de financiación</t>
  </si>
  <si>
    <t>Linea de Negocio</t>
  </si>
  <si>
    <t>Generación</t>
  </si>
  <si>
    <t>Holdings, Eliminaciones y otros</t>
  </si>
  <si>
    <t>Generación y Transmision</t>
  </si>
  <si>
    <t>Línea de Negocio</t>
  </si>
  <si>
    <t>Enel Américas (*)</t>
  </si>
  <si>
    <t>For the Period ended December,  2016</t>
  </si>
  <si>
    <t>For the Period ended December,  2015</t>
  </si>
  <si>
    <t>Enel Generación Chile S.A. (ex Endesa Chile )</t>
  </si>
  <si>
    <t>-</t>
  </si>
  <si>
    <t>Enel Generación Perú S.A. ( Edegel)</t>
  </si>
  <si>
    <t>Enel Generación el Chocón S.A. (Chocón)</t>
  </si>
  <si>
    <t>Enel Generación Costanera  S.A. (Costanera)</t>
  </si>
  <si>
    <t>Emgesa S.A.</t>
  </si>
  <si>
    <t>EGP Cachoeira Dourada S.A. (  Cachoeira Dourada)</t>
  </si>
  <si>
    <t>Compañía Eléctrica de Fortaleza (Fortaleza)</t>
  </si>
  <si>
    <t>Enel CIEN S.A. (Cien )</t>
  </si>
  <si>
    <t>Enel Distribución Chile S.A. (ex Chilectra S.A.)</t>
  </si>
  <si>
    <t>Edesur S.A.</t>
  </si>
  <si>
    <t>Enel Distribución Perú (ex Edelnor)</t>
  </si>
  <si>
    <t>Ampla (*)</t>
  </si>
  <si>
    <t>Coelce (*)</t>
  </si>
  <si>
    <t>Servicios Informáticos e Inmobiliarios (ex ICT)</t>
  </si>
  <si>
    <t>Holding Enel Américas y Sociedades de Inversión</t>
  </si>
  <si>
    <t>Enel Trading Argentina (Cemsa )</t>
  </si>
  <si>
    <t>Central DockSud</t>
  </si>
  <si>
    <t>Enel Generación Piura (ex Empresa Eléctrica Piura)</t>
  </si>
  <si>
    <t>SIN Argentina</t>
  </si>
  <si>
    <t>SICN Peru</t>
  </si>
  <si>
    <t>SIN Colombia</t>
  </si>
  <si>
    <t>SICN Brasil</t>
  </si>
</sst>
</file>

<file path=xl/styles.xml><?xml version="1.0" encoding="utf-8"?>
<styleSheet xmlns="http://schemas.openxmlformats.org/spreadsheetml/2006/main">
  <numFmts count="6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(* #,##0_);_(* \(#,##0\);_(* &quot;-&quot;_);_(@_)"/>
    <numFmt numFmtId="173" formatCode="_(* #,##0.00_);_(* \(#,##0.00\);_(* &quot;-&quot;??_);_(@_)"/>
    <numFmt numFmtId="174" formatCode="0.0%"/>
    <numFmt numFmtId="175" formatCode="#,##0.000;[Red]\-#,##0.000"/>
    <numFmt numFmtId="176" formatCode="#,##0_ ;[Red]\-#,##0\ "/>
    <numFmt numFmtId="177" formatCode="#,##0.0000_);[Red]\(#,##0.0000\)"/>
    <numFmt numFmtId="178" formatCode="0.000%"/>
    <numFmt numFmtId="179" formatCode="0.0%\ \ \ \ ;\(0.0%\)\ \ \ \ "/>
    <numFmt numFmtId="180" formatCode="_(* #,##0_);_(* \(#,##0\);_(* &quot;-&quot;??_);_(@_)"/>
    <numFmt numFmtId="181" formatCode="#,##0_);[Black]\(#,##0\);&quot;-       &quot;"/>
    <numFmt numFmtId="182" formatCode="#,##0.00_);[Black]\(#,##0.00\);&quot;-       &quot;"/>
    <numFmt numFmtId="183" formatCode="#,##0.000_);[Black]\(#,##0.000\);&quot;-       &quot;"/>
    <numFmt numFmtId="184" formatCode="0.0%;\(0.0%\)"/>
    <numFmt numFmtId="185" formatCode="0.0%_);\(0.0%\)"/>
    <numFmt numFmtId="186" formatCode="#,##0.000;\-#,##0.000"/>
    <numFmt numFmtId="187" formatCode="0.0%_)\ \ ;\(0.0%\)\ \ "/>
    <numFmt numFmtId="188" formatCode="0_);\(0\)"/>
    <numFmt numFmtId="189" formatCode="#,##0\ ;\(#,##0\);&quot;-       &quot;"/>
    <numFmt numFmtId="190" formatCode="#,##0_)\ ;[Black]\(#,##0\)\ ;&quot;-       &quot;"/>
    <numFmt numFmtId="191" formatCode="#,##0\ ;[Black]\(#,##0\);&quot;-       &quot;"/>
    <numFmt numFmtId="192" formatCode="0.0"/>
    <numFmt numFmtId="193" formatCode="0.000"/>
    <numFmt numFmtId="194" formatCode="#,##0.000000000_);[Black]\(#,##0.000000000\);&quot;-       &quot;"/>
    <numFmt numFmtId="195" formatCode="#,##0.0\ ;\(#,##0.0\);&quot;-       &quot;"/>
    <numFmt numFmtId="196" formatCode="#,##0.000"/>
    <numFmt numFmtId="197" formatCode="#,##0;\(#,##0\)"/>
    <numFmt numFmtId="198" formatCode="#,##0;\(#,##0\);&quot;-&quot;"/>
    <numFmt numFmtId="199" formatCode="0.000000"/>
    <numFmt numFmtId="200" formatCode="0%_);\(0%\)"/>
    <numFmt numFmtId="201" formatCode="#,##0.0"/>
    <numFmt numFmtId="202" formatCode="_-* #,##0_-;\-* #,##0_-;_-* &quot;-&quot;??_-;_-@_-"/>
    <numFmt numFmtId="203" formatCode="#,##0.0_);[Black]\(#,##0.0\);&quot;-       &quot;"/>
    <numFmt numFmtId="204" formatCode="#,##0.000\ ;\(#,##0.000\);&quot;-       &quot;"/>
    <numFmt numFmtId="205" formatCode="#,##0_)\ ;\(#,##0\)\ ;&quot;-       &quot;"/>
    <numFmt numFmtId="206" formatCode="#,##0_);\(#,##0\);&quot;-       &quot;"/>
    <numFmt numFmtId="207" formatCode="#,##0_);\(#,##0\);&quot;  -  &quot;"/>
    <numFmt numFmtId="208" formatCode="#,##0\ ;[White]\(#,##0\);&quot;-       &quot;"/>
    <numFmt numFmtId="209" formatCode="#,##0_)\ ;[White]\(#,##0\)\ ;&quot;-       &quot;"/>
    <numFmt numFmtId="210" formatCode="#,##0_);[White]\(#,##0\);&quot;-       &quot;"/>
    <numFmt numFmtId="211" formatCode="#,##0.00\ ;\(#,##0.00\);&quot;-       &quot;"/>
    <numFmt numFmtId="212" formatCode="#,##0.0;[Black]\(#,##0.0\);&quot; - &quot;"/>
    <numFmt numFmtId="213" formatCode="_(* #,##0.0_);_(* \(#,##0.0\);_(* &quot;-&quot;??_);_(@_)"/>
    <numFmt numFmtId="214" formatCode="#,##0.0;\(#,##0.0\)"/>
    <numFmt numFmtId="215" formatCode="#,##0.00;\(#,##0.00\)"/>
    <numFmt numFmtId="216" formatCode="_-* #,##0.0_-;\-* #,##0.0_-;_-* &quot;-&quot;??_-;_-@_-"/>
    <numFmt numFmtId="217" formatCode="0.00000"/>
    <numFmt numFmtId="218" formatCode="0.0000"/>
  </numFmts>
  <fonts count="93">
    <font>
      <sz val="10"/>
      <name val="Arial"/>
      <family val="0"/>
    </font>
    <font>
      <sz val="11"/>
      <color indexed="8"/>
      <name val="Calibri"/>
      <family val="2"/>
    </font>
    <font>
      <sz val="10"/>
      <name val="Courier"/>
      <family val="3"/>
    </font>
    <font>
      <sz val="8"/>
      <name val="Comic Sans MS"/>
      <family val="4"/>
    </font>
    <font>
      <sz val="9"/>
      <name val="Tahoma"/>
      <family val="2"/>
    </font>
    <font>
      <b/>
      <sz val="10"/>
      <name val="Tahoma"/>
      <family val="2"/>
    </font>
    <font>
      <sz val="11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sz val="8"/>
      <name val="Tahoma"/>
      <family val="2"/>
    </font>
    <font>
      <b/>
      <sz val="10"/>
      <name val="Arial"/>
      <family val="2"/>
    </font>
    <font>
      <b/>
      <sz val="12"/>
      <name val="Tahoma"/>
      <family val="2"/>
    </font>
    <font>
      <sz val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1"/>
      <color indexed="9"/>
      <name val="Czcionka tekstu podstawowego"/>
      <family val="2"/>
    </font>
    <font>
      <b/>
      <sz val="8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1"/>
      <name val="Arial Narrow"/>
      <family val="2"/>
    </font>
    <font>
      <b/>
      <i/>
      <sz val="18"/>
      <color indexed="40"/>
      <name val="Arial Narrow"/>
      <family val="2"/>
    </font>
    <font>
      <sz val="12"/>
      <color indexed="8"/>
      <name val="Calibri"/>
      <family val="2"/>
    </font>
    <font>
      <b/>
      <i/>
      <sz val="16"/>
      <color indexed="12"/>
      <name val="Arial Narrow"/>
      <family val="2"/>
    </font>
    <font>
      <sz val="12"/>
      <color indexed="8"/>
      <name val="Arial"/>
      <family val="2"/>
    </font>
    <font>
      <b/>
      <i/>
      <sz val="10"/>
      <name val="Arial Narrow"/>
      <family val="2"/>
    </font>
    <font>
      <sz val="10"/>
      <color indexed="8"/>
      <name val="Arial Narrow"/>
      <family val="2"/>
    </font>
    <font>
      <sz val="11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9"/>
      <color indexed="9"/>
      <name val="Arial"/>
      <family val="2"/>
    </font>
    <font>
      <b/>
      <sz val="11"/>
      <color indexed="9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b/>
      <sz val="12"/>
      <color indexed="10"/>
      <name val="Calibri"/>
      <family val="2"/>
    </font>
    <font>
      <b/>
      <sz val="14"/>
      <color indexed="9"/>
      <name val="Arial Narrow"/>
      <family val="2"/>
    </font>
    <font>
      <b/>
      <sz val="9"/>
      <color indexed="8"/>
      <name val="Arial"/>
      <family val="2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Arial"/>
      <family val="2"/>
    </font>
    <font>
      <b/>
      <sz val="10"/>
      <color theme="0"/>
      <name val="Arial Narrow"/>
      <family val="2"/>
    </font>
    <font>
      <sz val="10"/>
      <color theme="0"/>
      <name val="Arial Narrow"/>
      <family val="2"/>
    </font>
    <font>
      <b/>
      <sz val="10"/>
      <color rgb="FFFFFFFF"/>
      <name val="Arial Narrow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9"/>
      <color theme="0"/>
      <name val="Arial"/>
      <family val="2"/>
    </font>
    <font>
      <b/>
      <sz val="11"/>
      <color theme="0"/>
      <name val="Arial"/>
      <family val="2"/>
    </font>
    <font>
      <b/>
      <sz val="10"/>
      <color rgb="FFFFFFFF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b/>
      <sz val="12"/>
      <color rgb="FFFF0000"/>
      <name val="Calibri"/>
      <family val="2"/>
    </font>
    <font>
      <b/>
      <sz val="14"/>
      <color theme="0"/>
      <name val="Arial Narrow"/>
      <family val="2"/>
    </font>
  </fonts>
  <fills count="4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555FA"/>
        <bgColor indexed="64"/>
      </patternFill>
    </fill>
    <fill>
      <patternFill patternType="solid">
        <fgColor rgb="FFC6C6C6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41B9E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/>
      <top style="thin">
        <color indexed="22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9"/>
      </bottom>
    </border>
    <border>
      <left style="thin">
        <color indexed="9"/>
      </left>
      <right/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/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22"/>
      </top>
      <bottom/>
    </border>
    <border>
      <left style="thin">
        <color indexed="22"/>
      </left>
      <right style="thin">
        <color indexed="9"/>
      </right>
      <top style="thin">
        <color indexed="22"/>
      </top>
      <bottom/>
    </border>
    <border>
      <left/>
      <right style="thin">
        <color indexed="9"/>
      </right>
      <top style="thin">
        <color indexed="9"/>
      </top>
      <bottom style="thin">
        <color indexed="22"/>
      </bottom>
    </border>
    <border>
      <left style="thin">
        <color indexed="22"/>
      </left>
      <right style="thin">
        <color indexed="9"/>
      </right>
      <top/>
      <bottom/>
    </border>
    <border>
      <left style="thin">
        <color indexed="9"/>
      </left>
      <right style="thin">
        <color indexed="9"/>
      </right>
      <top/>
      <bottom/>
    </border>
    <border>
      <left style="thin">
        <color indexed="22"/>
      </left>
      <right style="thin">
        <color indexed="9"/>
      </right>
      <top/>
      <bottom style="thin">
        <color indexed="22"/>
      </bottom>
    </border>
    <border>
      <left style="thin">
        <color indexed="9"/>
      </left>
      <right style="thin">
        <color indexed="9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 style="medium">
        <color theme="8" tint="0.5999900102615356"/>
      </top>
      <bottom style="medium">
        <color theme="8" tint="0.5999900102615356"/>
      </bottom>
    </border>
    <border>
      <left/>
      <right/>
      <top style="thin"/>
      <bottom style="thin"/>
    </border>
    <border>
      <left/>
      <right/>
      <top/>
      <bottom style="thick">
        <color rgb="FF002060"/>
      </bottom>
    </border>
    <border>
      <left>
        <color indexed="63"/>
      </left>
      <right>
        <color indexed="63"/>
      </right>
      <top style="thin">
        <color theme="8" tint="-0.24997000396251678"/>
      </top>
      <bottom style="thin">
        <color theme="8" tint="-0.24997000396251678"/>
      </bottom>
    </border>
    <border>
      <left/>
      <right/>
      <top style="thin">
        <color theme="0"/>
      </top>
      <bottom/>
    </border>
    <border>
      <left/>
      <right/>
      <top style="thin">
        <color theme="0"/>
      </top>
      <bottom style="thin">
        <color theme="0"/>
      </bottom>
    </border>
    <border>
      <left>
        <color indexed="63"/>
      </left>
      <right>
        <color indexed="63"/>
      </right>
      <top style="thin">
        <color theme="8" tint="-0.24997000396251678"/>
      </top>
      <bottom>
        <color indexed="63"/>
      </bottom>
    </border>
    <border>
      <left/>
      <right/>
      <top/>
      <bottom style="thin">
        <color theme="0"/>
      </bottom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9"/>
      </left>
      <right style="thin">
        <color indexed="22"/>
      </right>
      <top style="thin">
        <color indexed="22"/>
      </top>
      <bottom/>
    </border>
    <border>
      <left style="thin">
        <color indexed="9"/>
      </left>
      <right style="thin">
        <color indexed="9"/>
      </right>
      <top/>
      <bottom style="thin">
        <color indexed="9"/>
      </bottom>
    </border>
    <border>
      <left style="thin">
        <color indexed="9"/>
      </left>
      <right style="thin">
        <color indexed="22"/>
      </right>
      <top/>
      <bottom style="thin">
        <color indexed="9"/>
      </bottom>
    </border>
    <border>
      <left/>
      <right style="thin">
        <color indexed="9"/>
      </right>
      <top style="thin">
        <color indexed="22"/>
      </top>
      <bottom/>
    </border>
    <border>
      <left/>
      <right style="thin">
        <color indexed="9"/>
      </right>
      <top/>
      <bottom style="thin">
        <color indexed="9"/>
      </bottom>
    </border>
    <border>
      <left style="thin">
        <color indexed="22"/>
      </left>
      <right/>
      <top style="thin">
        <color indexed="22"/>
      </top>
      <bottom/>
    </border>
    <border>
      <left/>
      <right style="thin">
        <color indexed="22"/>
      </right>
      <top style="thin">
        <color indexed="22"/>
      </top>
      <bottom/>
    </border>
    <border>
      <left style="thin">
        <color indexed="22"/>
      </left>
      <right/>
      <top/>
      <bottom style="thin">
        <color indexed="22"/>
      </bottom>
    </border>
    <border>
      <left/>
      <right style="thin">
        <color indexed="22"/>
      </right>
      <top/>
      <bottom style="thin">
        <color indexed="22"/>
      </bottom>
    </border>
    <border>
      <left style="thin">
        <color indexed="22"/>
      </left>
      <right style="thin">
        <color indexed="22"/>
      </right>
      <top/>
      <bottom style="thin">
        <color indexed="22"/>
      </bottom>
    </border>
    <border>
      <left/>
      <right/>
      <top style="thin">
        <color indexed="22"/>
      </top>
      <bottom style="thin">
        <color indexed="22"/>
      </bottom>
    </border>
    <border>
      <left/>
      <right/>
      <top/>
      <bottom style="thin">
        <color indexed="22"/>
      </bottom>
    </border>
    <border>
      <left/>
      <right/>
      <top style="thin">
        <color indexed="22"/>
      </top>
      <bottom/>
    </border>
    <border>
      <left/>
      <right style="thin">
        <color indexed="22"/>
      </right>
      <top/>
      <bottom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15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3" fillId="21" borderId="0" applyNumberFormat="0" applyBorder="0" applyAlignment="0" applyProtection="0"/>
    <xf numFmtId="0" fontId="64" fillId="22" borderId="1" applyNumberFormat="0" applyAlignment="0" applyProtection="0"/>
    <xf numFmtId="0" fontId="65" fillId="23" borderId="2" applyNumberFormat="0" applyAlignment="0" applyProtection="0"/>
    <xf numFmtId="0" fontId="66" fillId="0" borderId="3" applyNumberFormat="0" applyFill="0" applyAlignment="0" applyProtection="0"/>
    <xf numFmtId="0" fontId="0" fillId="0" borderId="0">
      <alignment/>
      <protection/>
    </xf>
    <xf numFmtId="0" fontId="67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2" fillId="26" borderId="0" applyNumberFormat="0" applyBorder="0" applyAlignment="0" applyProtection="0"/>
    <xf numFmtId="0" fontId="62" fillId="27" borderId="0" applyNumberFormat="0" applyBorder="0" applyAlignment="0" applyProtection="0"/>
    <xf numFmtId="0" fontId="62" fillId="28" borderId="0" applyNumberFormat="0" applyBorder="0" applyAlignment="0" applyProtection="0"/>
    <xf numFmtId="0" fontId="62" fillId="29" borderId="0" applyNumberFormat="0" applyBorder="0" applyAlignment="0" applyProtection="0"/>
    <xf numFmtId="0" fontId="68" fillId="30" borderId="1" applyNumberFormat="0" applyAlignment="0" applyProtection="0"/>
    <xf numFmtId="0" fontId="69" fillId="0" borderId="0" applyNumberFormat="0" applyFill="0" applyBorder="0" applyAlignment="0" applyProtection="0"/>
    <xf numFmtId="0" fontId="70" fillId="0" borderId="0" applyNumberFormat="0" applyFill="0" applyBorder="0" applyAlignment="0" applyProtection="0"/>
    <xf numFmtId="0" fontId="71" fillId="31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2" fillId="3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 applyNumberFormat="0" applyFont="0" applyFill="0" applyBorder="0" applyAlignment="0">
      <protection/>
    </xf>
    <xf numFmtId="0" fontId="0" fillId="33" borderId="4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73" fillId="22" borderId="5" applyNumberFormat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6" applyNumberFormat="0" applyFill="0" applyAlignment="0" applyProtection="0"/>
    <xf numFmtId="0" fontId="78" fillId="0" borderId="7" applyNumberFormat="0" applyFill="0" applyAlignment="0" applyProtection="0"/>
    <xf numFmtId="0" fontId="67" fillId="0" borderId="8" applyNumberFormat="0" applyFill="0" applyAlignment="0" applyProtection="0"/>
    <xf numFmtId="0" fontId="79" fillId="0" borderId="9" applyNumberFormat="0" applyFill="0" applyAlignment="0" applyProtection="0"/>
  </cellStyleXfs>
  <cellXfs count="550">
    <xf numFmtId="0" fontId="0" fillId="0" borderId="0" xfId="0" applyAlignment="1">
      <alignment/>
    </xf>
    <xf numFmtId="0" fontId="4" fillId="0" borderId="0" xfId="63" applyFont="1">
      <alignment/>
      <protection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" fontId="5" fillId="34" borderId="10" xfId="0" applyNumberFormat="1" applyFont="1" applyFill="1" applyBorder="1" applyAlignment="1">
      <alignment horizontal="center" vertical="center"/>
    </xf>
    <xf numFmtId="17" fontId="5" fillId="35" borderId="11" xfId="0" applyNumberFormat="1" applyFont="1" applyFill="1" applyBorder="1" applyAlignment="1">
      <alignment horizontal="center" vertical="center"/>
    </xf>
    <xf numFmtId="17" fontId="5" fillId="34" borderId="12" xfId="0" applyNumberFormat="1" applyFont="1" applyFill="1" applyBorder="1" applyAlignment="1">
      <alignment horizontal="center" vertical="center"/>
    </xf>
    <xf numFmtId="17" fontId="8" fillId="0" borderId="0" xfId="0" applyNumberFormat="1" applyFont="1" applyFill="1" applyBorder="1" applyAlignment="1">
      <alignment horizontal="center"/>
    </xf>
    <xf numFmtId="0" fontId="9" fillId="0" borderId="0" xfId="63" applyFont="1" applyAlignment="1">
      <alignment vertical="center"/>
      <protection/>
    </xf>
    <xf numFmtId="0" fontId="6" fillId="0" borderId="13" xfId="0" applyFont="1" applyBorder="1" applyAlignment="1" quotePrefix="1">
      <alignment horizontal="left" vertical="center" indent="1"/>
    </xf>
    <xf numFmtId="37" fontId="6" fillId="36" borderId="13" xfId="0" applyNumberFormat="1" applyFont="1" applyFill="1" applyBorder="1" applyAlignment="1">
      <alignment horizontal="center" vertical="center"/>
    </xf>
    <xf numFmtId="189" fontId="6" fillId="35" borderId="14" xfId="0" applyNumberFormat="1" applyFont="1" applyFill="1" applyBorder="1" applyAlignment="1">
      <alignment vertical="center"/>
    </xf>
    <xf numFmtId="189" fontId="6" fillId="34" borderId="15" xfId="0" applyNumberFormat="1" applyFont="1" applyFill="1" applyBorder="1" applyAlignment="1">
      <alignment vertical="center"/>
    </xf>
    <xf numFmtId="174" fontId="6" fillId="35" borderId="16" xfId="66" applyNumberFormat="1" applyFont="1" applyFill="1" applyBorder="1" applyAlignment="1">
      <alignment vertical="center"/>
    </xf>
    <xf numFmtId="174" fontId="6" fillId="34" borderId="17" xfId="66" applyNumberFormat="1" applyFont="1" applyFill="1" applyBorder="1" applyAlignment="1">
      <alignment vertical="center"/>
    </xf>
    <xf numFmtId="0" fontId="6" fillId="0" borderId="0" xfId="0" applyFont="1" applyAlignment="1">
      <alignment vertical="center"/>
    </xf>
    <xf numFmtId="172" fontId="9" fillId="0" borderId="0" xfId="55" applyFont="1" applyAlignment="1">
      <alignment vertical="center"/>
    </xf>
    <xf numFmtId="0" fontId="6" fillId="0" borderId="13" xfId="0" applyFont="1" applyBorder="1" applyAlignment="1">
      <alignment horizontal="left" vertical="center" indent="1"/>
    </xf>
    <xf numFmtId="189" fontId="6" fillId="34" borderId="18" xfId="0" applyNumberFormat="1" applyFont="1" applyFill="1" applyBorder="1" applyAlignment="1">
      <alignment vertical="center"/>
    </xf>
    <xf numFmtId="174" fontId="6" fillId="34" borderId="19" xfId="66" applyNumberFormat="1" applyFont="1" applyFill="1" applyBorder="1" applyAlignment="1">
      <alignment vertical="center"/>
    </xf>
    <xf numFmtId="189" fontId="6" fillId="34" borderId="11" xfId="0" applyNumberFormat="1" applyFont="1" applyFill="1" applyBorder="1" applyAlignment="1">
      <alignment vertical="center"/>
    </xf>
    <xf numFmtId="174" fontId="6" fillId="34" borderId="11" xfId="66" applyNumberFormat="1" applyFont="1" applyFill="1" applyBorder="1" applyAlignment="1">
      <alignment vertical="center"/>
    </xf>
    <xf numFmtId="189" fontId="8" fillId="34" borderId="20" xfId="0" applyNumberFormat="1" applyFont="1" applyFill="1" applyBorder="1" applyAlignment="1">
      <alignment vertical="center"/>
    </xf>
    <xf numFmtId="0" fontId="9" fillId="0" borderId="0" xfId="63" applyFont="1">
      <alignment/>
      <protection/>
    </xf>
    <xf numFmtId="0" fontId="6" fillId="0" borderId="0" xfId="63" applyFont="1">
      <alignment/>
      <protection/>
    </xf>
    <xf numFmtId="0" fontId="9" fillId="0" borderId="0" xfId="63" applyFont="1" applyAlignment="1" quotePrefix="1">
      <alignment horizontal="left"/>
      <protection/>
    </xf>
    <xf numFmtId="176" fontId="9" fillId="0" borderId="0" xfId="63" applyNumberFormat="1" applyFont="1">
      <alignment/>
      <protection/>
    </xf>
    <xf numFmtId="10" fontId="9" fillId="0" borderId="0" xfId="66" applyNumberFormat="1" applyFont="1" applyAlignment="1">
      <alignment/>
    </xf>
    <xf numFmtId="188" fontId="9" fillId="0" borderId="0" xfId="63" applyNumberFormat="1" applyFont="1" applyAlignment="1" quotePrefix="1">
      <alignment horizontal="left"/>
      <protection/>
    </xf>
    <xf numFmtId="0" fontId="9" fillId="0" borderId="0" xfId="63" applyFont="1" applyBorder="1">
      <alignment/>
      <protection/>
    </xf>
    <xf numFmtId="186" fontId="7" fillId="36" borderId="0" xfId="0" applyNumberFormat="1" applyFont="1" applyFill="1" applyBorder="1" applyAlignment="1">
      <alignment vertical="center"/>
    </xf>
    <xf numFmtId="174" fontId="7" fillId="36" borderId="0" xfId="66" applyNumberFormat="1" applyFont="1" applyFill="1" applyBorder="1" applyAlignment="1">
      <alignment vertical="center"/>
    </xf>
    <xf numFmtId="186" fontId="9" fillId="0" borderId="0" xfId="63" applyNumberFormat="1" applyFont="1" applyBorder="1">
      <alignment/>
      <protection/>
    </xf>
    <xf numFmtId="0" fontId="6" fillId="0" borderId="0" xfId="0" applyFont="1" applyBorder="1" applyAlignment="1">
      <alignment/>
    </xf>
    <xf numFmtId="0" fontId="6" fillId="0" borderId="0" xfId="63" applyFont="1" applyAlignment="1">
      <alignment vertical="center"/>
      <protection/>
    </xf>
    <xf numFmtId="10" fontId="6" fillId="0" borderId="0" xfId="66" applyNumberFormat="1" applyFont="1" applyAlignment="1">
      <alignment/>
    </xf>
    <xf numFmtId="17" fontId="8" fillId="34" borderId="16" xfId="0" applyNumberFormat="1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left" vertical="center" indent="1"/>
    </xf>
    <xf numFmtId="189" fontId="6" fillId="35" borderId="21" xfId="0" applyNumberFormat="1" applyFont="1" applyFill="1" applyBorder="1" applyAlignment="1">
      <alignment vertical="center"/>
    </xf>
    <xf numFmtId="181" fontId="6" fillId="34" borderId="19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10" fontId="0" fillId="0" borderId="0" xfId="66" applyNumberFormat="1" applyFont="1" applyAlignment="1">
      <alignment/>
    </xf>
    <xf numFmtId="38" fontId="7" fillId="0" borderId="0" xfId="0" applyNumberFormat="1" applyFont="1" applyAlignment="1">
      <alignment/>
    </xf>
    <xf numFmtId="181" fontId="7" fillId="0" borderId="0" xfId="0" applyNumberFormat="1" applyFont="1" applyAlignment="1">
      <alignment/>
    </xf>
    <xf numFmtId="0" fontId="5" fillId="36" borderId="0" xfId="0" applyFont="1" applyFill="1" applyAlignment="1">
      <alignment/>
    </xf>
    <xf numFmtId="180" fontId="7" fillId="0" borderId="0" xfId="56" applyNumberFormat="1" applyFont="1" applyAlignment="1">
      <alignment/>
    </xf>
    <xf numFmtId="185" fontId="0" fillId="0" borderId="0" xfId="66" applyNumberFormat="1" applyFont="1" applyAlignment="1">
      <alignment/>
    </xf>
    <xf numFmtId="185" fontId="6" fillId="34" borderId="22" xfId="66" applyNumberFormat="1" applyFont="1" applyFill="1" applyBorder="1" applyAlignment="1">
      <alignment vertical="center"/>
    </xf>
    <xf numFmtId="17" fontId="5" fillId="34" borderId="23" xfId="0" applyNumberFormat="1" applyFont="1" applyFill="1" applyBorder="1" applyAlignment="1">
      <alignment horizontal="center"/>
    </xf>
    <xf numFmtId="17" fontId="5" fillId="34" borderId="24" xfId="0" applyNumberFormat="1" applyFont="1" applyFill="1" applyBorder="1" applyAlignment="1">
      <alignment horizont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top"/>
    </xf>
    <xf numFmtId="0" fontId="8" fillId="0" borderId="0" xfId="64" applyFont="1" applyFill="1" applyAlignment="1">
      <alignment horizontal="centerContinuous" vertical="top"/>
      <protection/>
    </xf>
    <xf numFmtId="189" fontId="8" fillId="35" borderId="14" xfId="0" applyNumberFormat="1" applyFont="1" applyFill="1" applyBorder="1" applyAlignment="1">
      <alignment vertical="center"/>
    </xf>
    <xf numFmtId="0" fontId="8" fillId="34" borderId="13" xfId="0" applyFont="1" applyFill="1" applyBorder="1" applyAlignment="1">
      <alignment horizontal="left" vertical="center" indent="1"/>
    </xf>
    <xf numFmtId="17" fontId="5" fillId="35" borderId="25" xfId="0" applyNumberFormat="1" applyFont="1" applyFill="1" applyBorder="1" applyAlignment="1">
      <alignment horizontal="center" vertical="center"/>
    </xf>
    <xf numFmtId="17" fontId="5" fillId="34" borderId="26" xfId="0" applyNumberFormat="1" applyFont="1" applyFill="1" applyBorder="1" applyAlignment="1">
      <alignment horizontal="center"/>
    </xf>
    <xf numFmtId="17" fontId="5" fillId="34" borderId="27" xfId="0" applyNumberFormat="1" applyFont="1" applyFill="1" applyBorder="1" applyAlignment="1">
      <alignment horizontal="center"/>
    </xf>
    <xf numFmtId="17" fontId="5" fillId="34" borderId="28" xfId="0" applyNumberFormat="1" applyFont="1" applyFill="1" applyBorder="1" applyAlignment="1">
      <alignment horizontal="center"/>
    </xf>
    <xf numFmtId="17" fontId="5" fillId="34" borderId="29" xfId="0" applyNumberFormat="1" applyFont="1" applyFill="1" applyBorder="1" applyAlignment="1">
      <alignment horizontal="center"/>
    </xf>
    <xf numFmtId="181" fontId="0" fillId="0" borderId="0" xfId="0" applyNumberFormat="1" applyAlignment="1">
      <alignment/>
    </xf>
    <xf numFmtId="1" fontId="7" fillId="0" borderId="0" xfId="0" applyNumberFormat="1" applyFont="1" applyAlignment="1">
      <alignment/>
    </xf>
    <xf numFmtId="176" fontId="4" fillId="0" borderId="0" xfId="63" applyNumberFormat="1" applyFont="1">
      <alignment/>
      <protection/>
    </xf>
    <xf numFmtId="178" fontId="4" fillId="0" borderId="0" xfId="66" applyNumberFormat="1" applyFont="1" applyAlignment="1">
      <alignment/>
    </xf>
    <xf numFmtId="191" fontId="7" fillId="0" borderId="0" xfId="0" applyNumberFormat="1" applyFont="1" applyAlignment="1">
      <alignment/>
    </xf>
    <xf numFmtId="17" fontId="8" fillId="35" borderId="30" xfId="0" applyNumberFormat="1" applyFont="1" applyFill="1" applyBorder="1" applyAlignment="1">
      <alignment horizontal="center" vertical="center"/>
    </xf>
    <xf numFmtId="189" fontId="6" fillId="0" borderId="0" xfId="63" applyNumberFormat="1" applyFont="1">
      <alignment/>
      <protection/>
    </xf>
    <xf numFmtId="174" fontId="6" fillId="0" borderId="0" xfId="66" applyNumberFormat="1" applyFont="1" applyAlignment="1">
      <alignment/>
    </xf>
    <xf numFmtId="174" fontId="6" fillId="0" borderId="0" xfId="66" applyNumberFormat="1" applyFont="1" applyAlignment="1">
      <alignment vertical="center"/>
    </xf>
    <xf numFmtId="0" fontId="4" fillId="0" borderId="0" xfId="64" applyFont="1" applyAlignment="1">
      <alignment vertical="center"/>
      <protection/>
    </xf>
    <xf numFmtId="0" fontId="4" fillId="0" borderId="0" xfId="63" applyFont="1" applyAlignment="1">
      <alignment vertical="center"/>
      <protection/>
    </xf>
    <xf numFmtId="175" fontId="7" fillId="0" borderId="0" xfId="0" applyNumberFormat="1" applyFont="1" applyAlignment="1">
      <alignment/>
    </xf>
    <xf numFmtId="174" fontId="0" fillId="0" borderId="0" xfId="66" applyNumberFormat="1" applyFont="1" applyAlignment="1">
      <alignment/>
    </xf>
    <xf numFmtId="0" fontId="0" fillId="37" borderId="0" xfId="0" applyFill="1" applyAlignment="1">
      <alignment/>
    </xf>
    <xf numFmtId="0" fontId="0" fillId="37" borderId="0" xfId="0" applyFill="1" applyAlignment="1">
      <alignment horizontal="center"/>
    </xf>
    <xf numFmtId="0" fontId="7" fillId="37" borderId="31" xfId="0" applyFont="1" applyFill="1" applyBorder="1" applyAlignment="1">
      <alignment horizontal="center" vertical="center"/>
    </xf>
    <xf numFmtId="0" fontId="6" fillId="37" borderId="19" xfId="0" applyFont="1" applyFill="1" applyBorder="1" applyAlignment="1">
      <alignment horizontal="center" vertical="center"/>
    </xf>
    <xf numFmtId="0" fontId="6" fillId="37" borderId="21" xfId="0" applyFont="1" applyFill="1" applyBorder="1" applyAlignment="1">
      <alignment horizontal="left" vertical="center" indent="1"/>
    </xf>
    <xf numFmtId="0" fontId="6" fillId="37" borderId="31" xfId="0" applyFont="1" applyFill="1" applyBorder="1" applyAlignment="1">
      <alignment/>
    </xf>
    <xf numFmtId="197" fontId="7" fillId="37" borderId="19" xfId="0" applyNumberFormat="1" applyFont="1" applyFill="1" applyBorder="1" applyAlignment="1">
      <alignment/>
    </xf>
    <xf numFmtId="0" fontId="6" fillId="37" borderId="13" xfId="0" applyFont="1" applyFill="1" applyBorder="1" applyAlignment="1">
      <alignment horizontal="left" vertical="center" indent="1"/>
    </xf>
    <xf numFmtId="197" fontId="6" fillId="35" borderId="19" xfId="0" applyNumberFormat="1" applyFont="1" applyFill="1" applyBorder="1" applyAlignment="1">
      <alignment/>
    </xf>
    <xf numFmtId="197" fontId="6" fillId="34" borderId="19" xfId="0" applyNumberFormat="1" applyFont="1" applyFill="1" applyBorder="1" applyAlignment="1">
      <alignment/>
    </xf>
    <xf numFmtId="197" fontId="8" fillId="35" borderId="29" xfId="0" applyNumberFormat="1" applyFont="1" applyFill="1" applyBorder="1" applyAlignment="1">
      <alignment/>
    </xf>
    <xf numFmtId="197" fontId="8" fillId="34" borderId="29" xfId="0" applyNumberFormat="1" applyFont="1" applyFill="1" applyBorder="1" applyAlignment="1">
      <alignment/>
    </xf>
    <xf numFmtId="17" fontId="8" fillId="35" borderId="32" xfId="0" applyNumberFormat="1" applyFont="1" applyFill="1" applyBorder="1" applyAlignment="1">
      <alignment horizontal="center" vertical="center" wrapText="1"/>
    </xf>
    <xf numFmtId="0" fontId="0" fillId="0" borderId="33" xfId="0" applyBorder="1" applyAlignment="1">
      <alignment/>
    </xf>
    <xf numFmtId="3" fontId="0" fillId="0" borderId="33" xfId="0" applyNumberFormat="1" applyBorder="1" applyAlignment="1">
      <alignment/>
    </xf>
    <xf numFmtId="3" fontId="0" fillId="0" borderId="0" xfId="0" applyNumberFormat="1" applyAlignment="1">
      <alignment/>
    </xf>
    <xf numFmtId="0" fontId="10" fillId="0" borderId="33" xfId="0" applyFont="1" applyBorder="1" applyAlignment="1">
      <alignment/>
    </xf>
    <xf numFmtId="0" fontId="10" fillId="0" borderId="32" xfId="0" applyFont="1" applyBorder="1" applyAlignment="1">
      <alignment/>
    </xf>
    <xf numFmtId="3" fontId="10" fillId="0" borderId="32" xfId="0" applyNumberFormat="1" applyFont="1" applyBorder="1" applyAlignment="1">
      <alignment/>
    </xf>
    <xf numFmtId="0" fontId="10" fillId="0" borderId="34" xfId="0" applyFont="1" applyBorder="1" applyAlignment="1">
      <alignment/>
    </xf>
    <xf numFmtId="3" fontId="10" fillId="0" borderId="34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10" fillId="0" borderId="33" xfId="0" applyNumberFormat="1" applyFont="1" applyBorder="1" applyAlignment="1">
      <alignment/>
    </xf>
    <xf numFmtId="3" fontId="10" fillId="35" borderId="32" xfId="0" applyNumberFormat="1" applyFont="1" applyFill="1" applyBorder="1" applyAlignment="1">
      <alignment/>
    </xf>
    <xf numFmtId="3" fontId="0" fillId="0" borderId="33" xfId="0" applyNumberFormat="1" applyBorder="1" applyAlignment="1">
      <alignment horizontal="center"/>
    </xf>
    <xf numFmtId="189" fontId="0" fillId="0" borderId="0" xfId="0" applyNumberFormat="1" applyAlignment="1">
      <alignment/>
    </xf>
    <xf numFmtId="189" fontId="7" fillId="0" borderId="0" xfId="0" applyNumberFormat="1" applyFont="1" applyAlignment="1">
      <alignment/>
    </xf>
    <xf numFmtId="10" fontId="7" fillId="0" borderId="0" xfId="66" applyNumberFormat="1" applyFont="1" applyAlignment="1">
      <alignment/>
    </xf>
    <xf numFmtId="189" fontId="6" fillId="0" borderId="0" xfId="0" applyNumberFormat="1" applyFont="1" applyAlignment="1">
      <alignment vertical="center"/>
    </xf>
    <xf numFmtId="174" fontId="0" fillId="0" borderId="33" xfId="66" applyNumberFormat="1" applyBorder="1" applyAlignment="1">
      <alignment horizontal="center"/>
    </xf>
    <xf numFmtId="174" fontId="10" fillId="0" borderId="32" xfId="66" applyNumberFormat="1" applyFont="1" applyBorder="1" applyAlignment="1">
      <alignment horizontal="center"/>
    </xf>
    <xf numFmtId="174" fontId="10" fillId="0" borderId="34" xfId="66" applyNumberFormat="1" applyFont="1" applyBorder="1" applyAlignment="1">
      <alignment horizontal="center"/>
    </xf>
    <xf numFmtId="174" fontId="10" fillId="0" borderId="33" xfId="66" applyNumberFormat="1" applyFont="1" applyBorder="1" applyAlignment="1">
      <alignment horizontal="center"/>
    </xf>
    <xf numFmtId="174" fontId="10" fillId="35" borderId="32" xfId="66" applyNumberFormat="1" applyFont="1" applyFill="1" applyBorder="1" applyAlignment="1">
      <alignment horizontal="center"/>
    </xf>
    <xf numFmtId="2" fontId="9" fillId="0" borderId="0" xfId="63" applyNumberFormat="1" applyFont="1" applyAlignment="1">
      <alignment vertical="center"/>
      <protection/>
    </xf>
    <xf numFmtId="43" fontId="0" fillId="37" borderId="0" xfId="50" applyFont="1" applyFill="1" applyAlignment="1">
      <alignment/>
    </xf>
    <xf numFmtId="0" fontId="7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 wrapText="1" indent="2"/>
    </xf>
    <xf numFmtId="189" fontId="6" fillId="0" borderId="0" xfId="0" applyNumberFormat="1" applyFont="1" applyFill="1" applyBorder="1" applyAlignment="1">
      <alignment vertical="center"/>
    </xf>
    <xf numFmtId="181" fontId="6" fillId="0" borderId="0" xfId="0" applyNumberFormat="1" applyFont="1" applyFill="1" applyBorder="1" applyAlignment="1">
      <alignment vertical="center"/>
    </xf>
    <xf numFmtId="185" fontId="6" fillId="0" borderId="0" xfId="66" applyNumberFormat="1" applyFont="1" applyFill="1" applyBorder="1" applyAlignment="1">
      <alignment vertical="center"/>
    </xf>
    <xf numFmtId="10" fontId="6" fillId="0" borderId="0" xfId="66" applyNumberFormat="1" applyFont="1" applyAlignment="1">
      <alignment vertical="center"/>
    </xf>
    <xf numFmtId="0" fontId="14" fillId="0" borderId="0" xfId="0" applyFont="1" applyAlignment="1">
      <alignment/>
    </xf>
    <xf numFmtId="174" fontId="6" fillId="0" borderId="0" xfId="66" applyNumberFormat="1" applyFont="1" applyFill="1" applyBorder="1" applyAlignment="1">
      <alignment vertical="center"/>
    </xf>
    <xf numFmtId="191" fontId="0" fillId="0" borderId="0" xfId="0" applyNumberFormat="1" applyAlignment="1">
      <alignment/>
    </xf>
    <xf numFmtId="186" fontId="9" fillId="0" borderId="0" xfId="63" applyNumberFormat="1" applyFont="1">
      <alignment/>
      <protection/>
    </xf>
    <xf numFmtId="199" fontId="6" fillId="0" borderId="0" xfId="63" applyNumberFormat="1" applyFont="1">
      <alignment/>
      <protection/>
    </xf>
    <xf numFmtId="1" fontId="6" fillId="0" borderId="0" xfId="63" applyNumberFormat="1" applyFont="1">
      <alignment/>
      <protection/>
    </xf>
    <xf numFmtId="201" fontId="9" fillId="0" borderId="0" xfId="63" applyNumberFormat="1" applyFont="1" applyAlignment="1">
      <alignment vertical="center"/>
      <protection/>
    </xf>
    <xf numFmtId="195" fontId="7" fillId="0" borderId="0" xfId="0" applyNumberFormat="1" applyFont="1" applyAlignment="1">
      <alignment/>
    </xf>
    <xf numFmtId="178" fontId="6" fillId="0" borderId="0" xfId="66" applyNumberFormat="1" applyFont="1" applyAlignment="1">
      <alignment vertical="center"/>
    </xf>
    <xf numFmtId="174" fontId="6" fillId="0" borderId="0" xfId="63" applyNumberFormat="1" applyFont="1">
      <alignment/>
      <protection/>
    </xf>
    <xf numFmtId="0" fontId="18" fillId="0" borderId="0" xfId="62" applyFont="1" applyFill="1" applyBorder="1" applyAlignment="1">
      <alignment vertical="center"/>
      <protection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8" fillId="0" borderId="0" xfId="64" applyFont="1" applyFill="1" applyBorder="1" applyAlignment="1">
      <alignment horizontal="left" indent="1"/>
      <protection/>
    </xf>
    <xf numFmtId="181" fontId="18" fillId="0" borderId="0" xfId="64" applyNumberFormat="1" applyFont="1" applyFill="1" applyBorder="1" applyAlignment="1">
      <alignment/>
      <protection/>
    </xf>
    <xf numFmtId="0" fontId="18" fillId="0" borderId="0" xfId="64" applyFont="1" applyFill="1" applyBorder="1" applyAlignment="1">
      <alignment/>
      <protection/>
    </xf>
    <xf numFmtId="189" fontId="18" fillId="0" borderId="35" xfId="0" applyNumberFormat="1" applyFont="1" applyFill="1" applyBorder="1" applyAlignment="1">
      <alignment vertical="center"/>
    </xf>
    <xf numFmtId="0" fontId="0" fillId="0" borderId="0" xfId="61">
      <alignment/>
      <protection/>
    </xf>
    <xf numFmtId="0" fontId="18" fillId="0" borderId="0" xfId="0" applyFont="1" applyFill="1" applyBorder="1" applyAlignment="1">
      <alignment horizontal="left" vertical="center" wrapText="1" indent="2"/>
    </xf>
    <xf numFmtId="0" fontId="16" fillId="0" borderId="0" xfId="0" applyFont="1" applyAlignment="1">
      <alignment/>
    </xf>
    <xf numFmtId="189" fontId="18" fillId="38" borderId="0" xfId="0" applyNumberFormat="1" applyFont="1" applyFill="1" applyBorder="1" applyAlignment="1">
      <alignment vertical="center"/>
    </xf>
    <xf numFmtId="0" fontId="12" fillId="0" borderId="0" xfId="61" applyFont="1" applyFill="1" applyBorder="1">
      <alignment/>
      <protection/>
    </xf>
    <xf numFmtId="38" fontId="12" fillId="0" borderId="0" xfId="61" applyNumberFormat="1" applyFont="1" applyFill="1" applyBorder="1">
      <alignment/>
      <protection/>
    </xf>
    <xf numFmtId="212" fontId="12" fillId="0" borderId="0" xfId="61" applyNumberFormat="1" applyFont="1" applyFill="1" applyBorder="1">
      <alignment/>
      <protection/>
    </xf>
    <xf numFmtId="0" fontId="0" fillId="0" borderId="0" xfId="61" applyBorder="1">
      <alignment/>
      <protection/>
    </xf>
    <xf numFmtId="203" fontId="18" fillId="0" borderId="0" xfId="64" applyNumberFormat="1" applyFont="1" applyFill="1" applyBorder="1" applyAlignment="1">
      <alignment/>
      <protection/>
    </xf>
    <xf numFmtId="201" fontId="19" fillId="0" borderId="0" xfId="0" applyNumberFormat="1" applyFont="1" applyFill="1" applyBorder="1" applyAlignment="1" applyProtection="1">
      <alignment horizontal="right" vertical="center"/>
      <protection/>
    </xf>
    <xf numFmtId="0" fontId="80" fillId="38" borderId="0" xfId="0" applyFont="1" applyFill="1" applyAlignment="1">
      <alignment/>
    </xf>
    <xf numFmtId="197" fontId="23" fillId="38" borderId="0" xfId="0" applyNumberFormat="1" applyFont="1" applyFill="1" applyBorder="1" applyAlignment="1" applyProtection="1">
      <alignment vertical="center"/>
      <protection locked="0"/>
    </xf>
    <xf numFmtId="214" fontId="23" fillId="38" borderId="0" xfId="0" applyNumberFormat="1" applyFont="1" applyFill="1" applyBorder="1" applyAlignment="1" applyProtection="1">
      <alignment vertical="center"/>
      <protection locked="0"/>
    </xf>
    <xf numFmtId="0" fontId="81" fillId="39" borderId="0" xfId="0" applyNumberFormat="1" applyFont="1" applyFill="1" applyBorder="1" applyAlignment="1">
      <alignment horizontal="center" vertical="center"/>
    </xf>
    <xf numFmtId="189" fontId="17" fillId="40" borderId="0" xfId="0" applyNumberFormat="1" applyFont="1" applyFill="1" applyBorder="1" applyAlignment="1">
      <alignment vertical="center"/>
    </xf>
    <xf numFmtId="0" fontId="0" fillId="40" borderId="0" xfId="0" applyFont="1" applyFill="1" applyBorder="1" applyAlignment="1">
      <alignment vertical="center"/>
    </xf>
    <xf numFmtId="3" fontId="0" fillId="40" borderId="0" xfId="0" applyNumberFormat="1" applyFont="1" applyFill="1" applyBorder="1" applyAlignment="1">
      <alignment horizontal="right" vertical="center"/>
    </xf>
    <xf numFmtId="174" fontId="0" fillId="40" borderId="0" xfId="0" applyNumberFormat="1" applyFont="1" applyFill="1" applyBorder="1" applyAlignment="1">
      <alignment horizontal="right" vertical="center"/>
    </xf>
    <xf numFmtId="0" fontId="10" fillId="40" borderId="0" xfId="0" applyFont="1" applyFill="1" applyBorder="1" applyAlignment="1">
      <alignment/>
    </xf>
    <xf numFmtId="189" fontId="81" fillId="39" borderId="0" xfId="0" applyNumberFormat="1" applyFont="1" applyFill="1" applyBorder="1" applyAlignment="1">
      <alignment vertical="center"/>
    </xf>
    <xf numFmtId="195" fontId="81" fillId="39" borderId="0" xfId="0" applyNumberFormat="1" applyFont="1" applyFill="1" applyBorder="1" applyAlignment="1">
      <alignment vertical="center"/>
    </xf>
    <xf numFmtId="0" fontId="18" fillId="38" borderId="0" xfId="62" applyFont="1" applyFill="1">
      <alignment/>
      <protection/>
    </xf>
    <xf numFmtId="0" fontId="17" fillId="38" borderId="36" xfId="62" applyFont="1" applyFill="1" applyBorder="1" applyAlignment="1">
      <alignment horizontal="center"/>
      <protection/>
    </xf>
    <xf numFmtId="0" fontId="17" fillId="38" borderId="0" xfId="62" applyFont="1" applyFill="1" applyAlignment="1">
      <alignment horizontal="center"/>
      <protection/>
    </xf>
    <xf numFmtId="195" fontId="18" fillId="38" borderId="0" xfId="0" applyNumberFormat="1" applyFont="1" applyFill="1" applyBorder="1" applyAlignment="1">
      <alignment vertical="center"/>
    </xf>
    <xf numFmtId="0" fontId="81" fillId="39" borderId="0" xfId="62" applyFont="1" applyFill="1">
      <alignment/>
      <protection/>
    </xf>
    <xf numFmtId="0" fontId="81" fillId="38" borderId="0" xfId="62" applyFont="1" applyFill="1">
      <alignment/>
      <protection/>
    </xf>
    <xf numFmtId="0" fontId="82" fillId="38" borderId="0" xfId="62" applyFont="1" applyFill="1">
      <alignment/>
      <protection/>
    </xf>
    <xf numFmtId="0" fontId="24" fillId="41" borderId="0" xfId="62" applyFont="1" applyFill="1">
      <alignment/>
      <protection/>
    </xf>
    <xf numFmtId="0" fontId="18" fillId="41" borderId="0" xfId="62" applyFont="1" applyFill="1">
      <alignment/>
      <protection/>
    </xf>
    <xf numFmtId="189" fontId="17" fillId="41" borderId="0" xfId="0" applyNumberFormat="1" applyFont="1" applyFill="1" applyBorder="1" applyAlignment="1">
      <alignment vertical="center"/>
    </xf>
    <xf numFmtId="195" fontId="17" fillId="41" borderId="0" xfId="0" applyNumberFormat="1" applyFont="1" applyFill="1" applyBorder="1" applyAlignment="1">
      <alignment vertical="center"/>
    </xf>
    <xf numFmtId="189" fontId="18" fillId="38" borderId="0" xfId="62" applyNumberFormat="1" applyFont="1" applyFill="1">
      <alignment/>
      <protection/>
    </xf>
    <xf numFmtId="0" fontId="17" fillId="41" borderId="0" xfId="62" applyFont="1" applyFill="1">
      <alignment/>
      <protection/>
    </xf>
    <xf numFmtId="0" fontId="17" fillId="40" borderId="0" xfId="62" applyFont="1" applyFill="1">
      <alignment/>
      <protection/>
    </xf>
    <xf numFmtId="195" fontId="17" fillId="40" borderId="0" xfId="0" applyNumberFormat="1" applyFont="1" applyFill="1" applyBorder="1" applyAlignment="1">
      <alignment vertical="center"/>
    </xf>
    <xf numFmtId="0" fontId="17" fillId="38" borderId="0" xfId="62" applyFont="1" applyFill="1">
      <alignment/>
      <protection/>
    </xf>
    <xf numFmtId="0" fontId="17" fillId="38" borderId="0" xfId="62" applyFont="1" applyFill="1" applyAlignment="1">
      <alignment horizontal="center"/>
      <protection/>
    </xf>
    <xf numFmtId="0" fontId="18" fillId="38" borderId="0" xfId="62" applyFont="1" applyFill="1" applyAlignment="1">
      <alignment horizontal="center"/>
      <protection/>
    </xf>
    <xf numFmtId="0" fontId="82" fillId="42" borderId="0" xfId="62" applyFont="1" applyFill="1">
      <alignment/>
      <protection/>
    </xf>
    <xf numFmtId="0" fontId="81" fillId="42" borderId="0" xfId="62" applyFont="1" applyFill="1">
      <alignment/>
      <protection/>
    </xf>
    <xf numFmtId="211" fontId="18" fillId="38" borderId="0" xfId="0" applyNumberFormat="1" applyFont="1" applyFill="1" applyBorder="1" applyAlignment="1">
      <alignment vertical="center"/>
    </xf>
    <xf numFmtId="189" fontId="81" fillId="38" borderId="0" xfId="0" applyNumberFormat="1" applyFont="1" applyFill="1" applyBorder="1" applyAlignment="1">
      <alignment vertical="center"/>
    </xf>
    <xf numFmtId="211" fontId="81" fillId="38" borderId="0" xfId="0" applyNumberFormat="1" applyFont="1" applyFill="1" applyBorder="1" applyAlignment="1">
      <alignment vertical="center"/>
    </xf>
    <xf numFmtId="197" fontId="25" fillId="38" borderId="0" xfId="0" applyNumberFormat="1" applyFont="1" applyFill="1" applyBorder="1" applyAlignment="1" applyProtection="1">
      <alignment vertical="center"/>
      <protection locked="0"/>
    </xf>
    <xf numFmtId="214" fontId="25" fillId="38" borderId="0" xfId="0" applyNumberFormat="1" applyFont="1" applyFill="1" applyBorder="1" applyAlignment="1" applyProtection="1">
      <alignment vertical="center"/>
      <protection locked="0"/>
    </xf>
    <xf numFmtId="43" fontId="25" fillId="38" borderId="0" xfId="50" applyFont="1" applyFill="1" applyBorder="1" applyAlignment="1" applyProtection="1">
      <alignment vertical="center"/>
      <protection locked="0"/>
    </xf>
    <xf numFmtId="0" fontId="17" fillId="40" borderId="36" xfId="62" applyFont="1" applyFill="1" applyBorder="1" applyAlignment="1">
      <alignment horizontal="center"/>
      <protection/>
    </xf>
    <xf numFmtId="0" fontId="17" fillId="40" borderId="0" xfId="62" applyFont="1" applyFill="1" applyAlignment="1">
      <alignment horizontal="center"/>
      <protection/>
    </xf>
    <xf numFmtId="38" fontId="18" fillId="0" borderId="0" xfId="0" applyNumberFormat="1" applyFont="1" applyAlignment="1">
      <alignment/>
    </xf>
    <xf numFmtId="0" fontId="18" fillId="0" borderId="0" xfId="0" applyFont="1" applyAlignment="1">
      <alignment vertical="center"/>
    </xf>
    <xf numFmtId="0" fontId="17" fillId="2" borderId="0" xfId="62" applyFont="1" applyFill="1">
      <alignment/>
      <protection/>
    </xf>
    <xf numFmtId="0" fontId="18" fillId="2" borderId="0" xfId="62" applyFont="1" applyFill="1">
      <alignment/>
      <protection/>
    </xf>
    <xf numFmtId="0" fontId="18" fillId="2" borderId="0" xfId="62" applyFont="1" applyFill="1" applyAlignment="1">
      <alignment horizontal="center"/>
      <protection/>
    </xf>
    <xf numFmtId="43" fontId="18" fillId="2" borderId="0" xfId="50" applyFont="1" applyFill="1" applyAlignment="1">
      <alignment/>
    </xf>
    <xf numFmtId="214" fontId="25" fillId="2" borderId="0" xfId="0" applyNumberFormat="1" applyFont="1" applyFill="1" applyBorder="1" applyAlignment="1" applyProtection="1">
      <alignment vertical="center"/>
      <protection locked="0"/>
    </xf>
    <xf numFmtId="0" fontId="18" fillId="2" borderId="37" xfId="62" applyFont="1" applyFill="1" applyBorder="1">
      <alignment/>
      <protection/>
    </xf>
    <xf numFmtId="0" fontId="18" fillId="2" borderId="37" xfId="62" applyFont="1" applyFill="1" applyBorder="1" applyAlignment="1">
      <alignment horizontal="center"/>
      <protection/>
    </xf>
    <xf numFmtId="202" fontId="18" fillId="2" borderId="37" xfId="50" applyNumberFormat="1" applyFont="1" applyFill="1" applyBorder="1" applyAlignment="1">
      <alignment/>
    </xf>
    <xf numFmtId="197" fontId="25" fillId="2" borderId="37" xfId="0" applyNumberFormat="1" applyFont="1" applyFill="1" applyBorder="1" applyAlignment="1" applyProtection="1">
      <alignment vertical="center"/>
      <protection locked="0"/>
    </xf>
    <xf numFmtId="214" fontId="25" fillId="2" borderId="37" xfId="0" applyNumberFormat="1" applyFont="1" applyFill="1" applyBorder="1" applyAlignment="1" applyProtection="1">
      <alignment vertical="center"/>
      <protection locked="0"/>
    </xf>
    <xf numFmtId="0" fontId="17" fillId="8" borderId="0" xfId="62" applyFont="1" applyFill="1">
      <alignment/>
      <protection/>
    </xf>
    <xf numFmtId="0" fontId="18" fillId="8" borderId="0" xfId="62" applyFont="1" applyFill="1">
      <alignment/>
      <protection/>
    </xf>
    <xf numFmtId="0" fontId="18" fillId="8" borderId="0" xfId="62" applyFont="1" applyFill="1" applyAlignment="1">
      <alignment horizontal="center"/>
      <protection/>
    </xf>
    <xf numFmtId="43" fontId="18" fillId="8" borderId="0" xfId="50" applyFont="1" applyFill="1" applyAlignment="1">
      <alignment/>
    </xf>
    <xf numFmtId="214" fontId="25" fillId="8" borderId="0" xfId="0" applyNumberFormat="1" applyFont="1" applyFill="1" applyBorder="1" applyAlignment="1" applyProtection="1">
      <alignment vertical="center"/>
      <protection locked="0"/>
    </xf>
    <xf numFmtId="174" fontId="18" fillId="8" borderId="0" xfId="66" applyNumberFormat="1" applyFont="1" applyFill="1" applyAlignment="1">
      <alignment/>
    </xf>
    <xf numFmtId="0" fontId="18" fillId="8" borderId="37" xfId="62" applyFont="1" applyFill="1" applyBorder="1">
      <alignment/>
      <protection/>
    </xf>
    <xf numFmtId="0" fontId="18" fillId="8" borderId="37" xfId="62" applyFont="1" applyFill="1" applyBorder="1" applyAlignment="1">
      <alignment horizontal="center"/>
      <protection/>
    </xf>
    <xf numFmtId="43" fontId="18" fillId="8" borderId="37" xfId="50" applyFont="1" applyFill="1" applyBorder="1" applyAlignment="1">
      <alignment/>
    </xf>
    <xf numFmtId="214" fontId="25" fillId="8" borderId="37" xfId="0" applyNumberFormat="1" applyFont="1" applyFill="1" applyBorder="1" applyAlignment="1" applyProtection="1">
      <alignment vertical="center"/>
      <protection locked="0"/>
    </xf>
    <xf numFmtId="0" fontId="17" fillId="15" borderId="0" xfId="62" applyFont="1" applyFill="1">
      <alignment/>
      <protection/>
    </xf>
    <xf numFmtId="0" fontId="18" fillId="15" borderId="0" xfId="62" applyFont="1" applyFill="1">
      <alignment/>
      <protection/>
    </xf>
    <xf numFmtId="0" fontId="18" fillId="15" borderId="0" xfId="62" applyFont="1" applyFill="1" applyAlignment="1">
      <alignment horizontal="center"/>
      <protection/>
    </xf>
    <xf numFmtId="174" fontId="18" fillId="15" borderId="0" xfId="66" applyNumberFormat="1" applyFont="1" applyFill="1" applyAlignment="1">
      <alignment/>
    </xf>
    <xf numFmtId="215" fontId="25" fillId="15" borderId="0" xfId="0" applyNumberFormat="1" applyFont="1" applyFill="1" applyBorder="1" applyAlignment="1" applyProtection="1">
      <alignment vertical="center"/>
      <protection locked="0"/>
    </xf>
    <xf numFmtId="214" fontId="25" fillId="15" borderId="0" xfId="0" applyNumberFormat="1" applyFont="1" applyFill="1" applyBorder="1" applyAlignment="1" applyProtection="1">
      <alignment vertical="center"/>
      <protection locked="0"/>
    </xf>
    <xf numFmtId="0" fontId="18" fillId="15" borderId="37" xfId="62" applyFont="1" applyFill="1" applyBorder="1">
      <alignment/>
      <protection/>
    </xf>
    <xf numFmtId="0" fontId="18" fillId="15" borderId="37" xfId="62" applyFont="1" applyFill="1" applyBorder="1" applyAlignment="1">
      <alignment horizontal="center"/>
      <protection/>
    </xf>
    <xf numFmtId="174" fontId="18" fillId="15" borderId="37" xfId="66" applyNumberFormat="1" applyFont="1" applyFill="1" applyBorder="1" applyAlignment="1">
      <alignment/>
    </xf>
    <xf numFmtId="215" fontId="25" fillId="15" borderId="37" xfId="0" applyNumberFormat="1" applyFont="1" applyFill="1" applyBorder="1" applyAlignment="1" applyProtection="1">
      <alignment vertical="center"/>
      <protection locked="0"/>
    </xf>
    <xf numFmtId="214" fontId="25" fillId="15" borderId="37" xfId="0" applyNumberFormat="1" applyFont="1" applyFill="1" applyBorder="1" applyAlignment="1" applyProtection="1">
      <alignment vertical="center"/>
      <protection locked="0"/>
    </xf>
    <xf numFmtId="0" fontId="83" fillId="39" borderId="0" xfId="0" applyFont="1" applyFill="1" applyBorder="1" applyAlignment="1">
      <alignment horizontal="center" vertical="center"/>
    </xf>
    <xf numFmtId="0" fontId="83" fillId="39" borderId="0" xfId="0" applyNumberFormat="1" applyFont="1" applyFill="1" applyBorder="1" applyAlignment="1">
      <alignment horizontal="center" vertical="center"/>
    </xf>
    <xf numFmtId="191" fontId="7" fillId="0" borderId="0" xfId="0" applyNumberFormat="1" applyFont="1" applyBorder="1" applyAlignment="1">
      <alignment/>
    </xf>
    <xf numFmtId="0" fontId="18" fillId="0" borderId="0" xfId="64" applyFont="1" applyBorder="1" applyAlignment="1">
      <alignment/>
      <protection/>
    </xf>
    <xf numFmtId="0" fontId="7" fillId="0" borderId="0" xfId="0" applyFont="1" applyBorder="1" applyAlignment="1">
      <alignment/>
    </xf>
    <xf numFmtId="0" fontId="17" fillId="40" borderId="0" xfId="64" applyFont="1" applyFill="1" applyBorder="1" applyAlignment="1">
      <alignment horizontal="left" indent="1"/>
      <protection/>
    </xf>
    <xf numFmtId="181" fontId="17" fillId="40" borderId="0" xfId="64" applyNumberFormat="1" applyFont="1" applyFill="1" applyBorder="1" applyAlignment="1">
      <alignment/>
      <protection/>
    </xf>
    <xf numFmtId="0" fontId="1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189" fontId="0" fillId="0" borderId="0" xfId="0" applyNumberFormat="1" applyFont="1" applyFill="1" applyBorder="1" applyAlignment="1">
      <alignment vertical="center"/>
    </xf>
    <xf numFmtId="174" fontId="0" fillId="0" borderId="0" xfId="66" applyNumberFormat="1" applyFont="1" applyFill="1" applyBorder="1" applyAlignment="1">
      <alignment vertical="center"/>
    </xf>
    <xf numFmtId="0" fontId="0" fillId="40" borderId="0" xfId="0" applyFont="1" applyFill="1" applyBorder="1" applyAlignment="1">
      <alignment horizontal="left" vertical="center" indent="1"/>
    </xf>
    <xf numFmtId="189" fontId="0" fillId="40" borderId="0" xfId="0" applyNumberFormat="1" applyFont="1" applyFill="1" applyBorder="1" applyAlignment="1">
      <alignment vertical="center"/>
    </xf>
    <xf numFmtId="174" fontId="0" fillId="40" borderId="0" xfId="66" applyNumberFormat="1" applyFont="1" applyFill="1" applyBorder="1" applyAlignment="1">
      <alignment vertical="center"/>
    </xf>
    <xf numFmtId="189" fontId="84" fillId="39" borderId="38" xfId="0" applyNumberFormat="1" applyFont="1" applyFill="1" applyBorder="1" applyAlignment="1">
      <alignment vertical="center"/>
    </xf>
    <xf numFmtId="174" fontId="84" fillId="39" borderId="38" xfId="66" applyNumberFormat="1" applyFont="1" applyFill="1" applyBorder="1" applyAlignment="1">
      <alignment vertical="center"/>
    </xf>
    <xf numFmtId="0" fontId="26" fillId="0" borderId="0" xfId="63" applyFont="1">
      <alignment/>
      <protection/>
    </xf>
    <xf numFmtId="189" fontId="26" fillId="0" borderId="0" xfId="63" applyNumberFormat="1" applyFont="1">
      <alignment/>
      <protection/>
    </xf>
    <xf numFmtId="0" fontId="0" fillId="40" borderId="0" xfId="0" applyFont="1" applyFill="1" applyBorder="1" applyAlignment="1">
      <alignment horizontal="center" vertical="center"/>
    </xf>
    <xf numFmtId="0" fontId="84" fillId="39" borderId="38" xfId="0" applyFont="1" applyFill="1" applyBorder="1" applyAlignment="1">
      <alignment horizontal="left" vertical="center" indent="1"/>
    </xf>
    <xf numFmtId="0" fontId="0" fillId="0" borderId="0" xfId="63" applyFont="1">
      <alignment/>
      <protection/>
    </xf>
    <xf numFmtId="0" fontId="27" fillId="0" borderId="0" xfId="61" applyFont="1" applyAlignment="1">
      <alignment horizontal="center"/>
      <protection/>
    </xf>
    <xf numFmtId="0" fontId="14" fillId="0" borderId="0" xfId="61" applyFont="1" applyFill="1" applyBorder="1" applyAlignment="1">
      <alignment horizontal="left" vertical="center" indent="3"/>
      <protection/>
    </xf>
    <xf numFmtId="181" fontId="14" fillId="0" borderId="0" xfId="61" applyNumberFormat="1" applyFont="1" applyFill="1" applyBorder="1" applyAlignment="1">
      <alignment vertical="center"/>
      <protection/>
    </xf>
    <xf numFmtId="0" fontId="26" fillId="0" borderId="0" xfId="61" applyFont="1">
      <alignment/>
      <protection/>
    </xf>
    <xf numFmtId="0" fontId="10" fillId="40" borderId="0" xfId="61" applyFont="1" applyFill="1" applyBorder="1" applyAlignment="1">
      <alignment horizontal="left" vertical="center" indent="1"/>
      <protection/>
    </xf>
    <xf numFmtId="181" fontId="28" fillId="40" borderId="0" xfId="61" applyNumberFormat="1" applyFont="1" applyFill="1" applyBorder="1" applyAlignment="1">
      <alignment vertical="center"/>
      <protection/>
    </xf>
    <xf numFmtId="0" fontId="0" fillId="0" borderId="0" xfId="61" applyFont="1" applyFill="1" applyBorder="1" applyAlignment="1">
      <alignment horizontal="left" vertical="center" indent="1"/>
      <protection/>
    </xf>
    <xf numFmtId="0" fontId="26" fillId="0" borderId="0" xfId="61" applyFont="1" applyBorder="1">
      <alignment/>
      <protection/>
    </xf>
    <xf numFmtId="9" fontId="14" fillId="0" borderId="0" xfId="67" applyFont="1" applyFill="1" applyBorder="1" applyAlignment="1">
      <alignment horizontal="right" vertical="center"/>
    </xf>
    <xf numFmtId="9" fontId="14" fillId="0" borderId="0" xfId="67" applyFont="1" applyFill="1" applyBorder="1" applyAlignment="1">
      <alignment vertical="center"/>
    </xf>
    <xf numFmtId="0" fontId="27" fillId="40" borderId="0" xfId="61" applyFont="1" applyFill="1" applyBorder="1">
      <alignment/>
      <protection/>
    </xf>
    <xf numFmtId="0" fontId="0" fillId="40" borderId="0" xfId="61" applyFont="1" applyFill="1" applyBorder="1" applyAlignment="1">
      <alignment horizontal="left" vertical="center" wrapText="1" indent="1"/>
      <protection/>
    </xf>
    <xf numFmtId="181" fontId="14" fillId="40" borderId="0" xfId="61" applyNumberFormat="1" applyFont="1" applyFill="1" applyBorder="1" applyAlignment="1">
      <alignment vertical="center"/>
      <protection/>
    </xf>
    <xf numFmtId="0" fontId="26" fillId="40" borderId="0" xfId="61" applyFont="1" applyFill="1" applyBorder="1">
      <alignment/>
      <protection/>
    </xf>
    <xf numFmtId="0" fontId="0" fillId="40" borderId="0" xfId="0" applyFont="1" applyFill="1" applyBorder="1" applyAlignment="1">
      <alignment/>
    </xf>
    <xf numFmtId="0" fontId="0" fillId="0" borderId="0" xfId="61" applyFont="1" applyFill="1" applyBorder="1">
      <alignment/>
      <protection/>
    </xf>
    <xf numFmtId="0" fontId="14" fillId="0" borderId="0" xfId="61" applyFont="1" applyFill="1" applyBorder="1">
      <alignment/>
      <protection/>
    </xf>
    <xf numFmtId="0" fontId="26" fillId="0" borderId="0" xfId="0" applyFont="1" applyAlignment="1">
      <alignment/>
    </xf>
    <xf numFmtId="0" fontId="84" fillId="39" borderId="38" xfId="62" applyFont="1" applyFill="1" applyBorder="1" applyAlignment="1">
      <alignment horizontal="left" vertical="center"/>
      <protection/>
    </xf>
    <xf numFmtId="0" fontId="84" fillId="39" borderId="38" xfId="62" applyNumberFormat="1" applyFont="1" applyFill="1" applyBorder="1" applyAlignment="1">
      <alignment horizontal="center" vertical="center"/>
      <protection/>
    </xf>
    <xf numFmtId="0" fontId="84" fillId="39" borderId="38" xfId="62" applyFont="1" applyFill="1" applyBorder="1" applyAlignment="1">
      <alignment horizontal="center" vertical="center"/>
      <protection/>
    </xf>
    <xf numFmtId="184" fontId="26" fillId="0" borderId="0" xfId="66" applyNumberFormat="1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 indent="1"/>
    </xf>
    <xf numFmtId="189" fontId="10" fillId="0" borderId="0" xfId="0" applyNumberFormat="1" applyFont="1" applyFill="1" applyBorder="1" applyAlignment="1">
      <alignment vertical="center"/>
    </xf>
    <xf numFmtId="181" fontId="10" fillId="0" borderId="0" xfId="0" applyNumberFormat="1" applyFont="1" applyFill="1" applyBorder="1" applyAlignment="1">
      <alignment vertical="center"/>
    </xf>
    <xf numFmtId="200" fontId="10" fillId="0" borderId="0" xfId="66" applyNumberFormat="1" applyFont="1" applyFill="1" applyBorder="1" applyAlignment="1">
      <alignment vertical="center"/>
    </xf>
    <xf numFmtId="0" fontId="10" fillId="40" borderId="0" xfId="0" applyFont="1" applyFill="1" applyBorder="1" applyAlignment="1">
      <alignment horizontal="left" vertical="center" indent="1"/>
    </xf>
    <xf numFmtId="189" fontId="10" fillId="40" borderId="0" xfId="0" applyNumberFormat="1" applyFont="1" applyFill="1" applyBorder="1" applyAlignment="1">
      <alignment vertical="center"/>
    </xf>
    <xf numFmtId="181" fontId="10" fillId="40" borderId="0" xfId="0" applyNumberFormat="1" applyFont="1" applyFill="1" applyBorder="1" applyAlignment="1">
      <alignment vertical="center"/>
    </xf>
    <xf numFmtId="185" fontId="10" fillId="40" borderId="0" xfId="66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indent="2"/>
    </xf>
    <xf numFmtId="181" fontId="0" fillId="0" borderId="0" xfId="0" applyNumberFormat="1" applyFont="1" applyFill="1" applyBorder="1" applyAlignment="1">
      <alignment vertical="center"/>
    </xf>
    <xf numFmtId="185" fontId="0" fillId="0" borderId="0" xfId="66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 indent="2"/>
    </xf>
    <xf numFmtId="0" fontId="10" fillId="0" borderId="0" xfId="0" applyFont="1" applyFill="1" applyBorder="1" applyAlignment="1">
      <alignment horizontal="left" vertical="center" wrapText="1" indent="2"/>
    </xf>
    <xf numFmtId="0" fontId="0" fillId="0" borderId="0" xfId="0" applyFont="1" applyFill="1" applyAlignment="1">
      <alignment/>
    </xf>
    <xf numFmtId="0" fontId="84" fillId="39" borderId="0" xfId="0" applyFont="1" applyFill="1" applyBorder="1" applyAlignment="1">
      <alignment horizontal="left" vertical="center" indent="1"/>
    </xf>
    <xf numFmtId="211" fontId="84" fillId="39" borderId="0" xfId="0" applyNumberFormat="1" applyFont="1" applyFill="1" applyBorder="1" applyAlignment="1">
      <alignment vertical="center"/>
    </xf>
    <xf numFmtId="0" fontId="26" fillId="0" borderId="0" xfId="0" applyFont="1" applyFill="1" applyBorder="1" applyAlignment="1">
      <alignment horizontal="left" vertical="center" wrapText="1" indent="2"/>
    </xf>
    <xf numFmtId="189" fontId="26" fillId="0" borderId="0" xfId="0" applyNumberFormat="1" applyFont="1" applyFill="1" applyBorder="1" applyAlignment="1">
      <alignment vertical="center"/>
    </xf>
    <xf numFmtId="174" fontId="10" fillId="40" borderId="0" xfId="66" applyNumberFormat="1" applyFont="1" applyFill="1" applyBorder="1" applyAlignment="1">
      <alignment vertical="center"/>
    </xf>
    <xf numFmtId="174" fontId="10" fillId="0" borderId="0" xfId="66" applyNumberFormat="1" applyFont="1" applyFill="1" applyBorder="1" applyAlignment="1">
      <alignment vertical="center"/>
    </xf>
    <xf numFmtId="189" fontId="10" fillId="43" borderId="0" xfId="0" applyNumberFormat="1" applyFont="1" applyFill="1" applyBorder="1" applyAlignment="1">
      <alignment vertical="center"/>
    </xf>
    <xf numFmtId="174" fontId="10" fillId="43" borderId="0" xfId="66" applyNumberFormat="1" applyFont="1" applyFill="1" applyBorder="1" applyAlignment="1">
      <alignment vertical="center"/>
    </xf>
    <xf numFmtId="174" fontId="84" fillId="39" borderId="0" xfId="66" applyNumberFormat="1" applyFont="1" applyFill="1" applyBorder="1" applyAlignment="1">
      <alignment vertical="center"/>
    </xf>
    <xf numFmtId="185" fontId="10" fillId="0" borderId="0" xfId="66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/>
    </xf>
    <xf numFmtId="174" fontId="26" fillId="0" borderId="0" xfId="66" applyNumberFormat="1" applyFont="1" applyFill="1" applyBorder="1" applyAlignment="1">
      <alignment vertical="center"/>
    </xf>
    <xf numFmtId="181" fontId="26" fillId="0" borderId="0" xfId="0" applyNumberFormat="1" applyFont="1" applyFill="1" applyBorder="1" applyAlignment="1">
      <alignment vertical="center"/>
    </xf>
    <xf numFmtId="185" fontId="26" fillId="0" borderId="0" xfId="66" applyNumberFormat="1" applyFont="1" applyFill="1" applyBorder="1" applyAlignment="1">
      <alignment vertical="center"/>
    </xf>
    <xf numFmtId="38" fontId="10" fillId="0" borderId="0" xfId="0" applyNumberFormat="1" applyFont="1" applyAlignment="1">
      <alignment horizontal="center"/>
    </xf>
    <xf numFmtId="0" fontId="6" fillId="38" borderId="0" xfId="0" applyFont="1" applyFill="1" applyBorder="1" applyAlignment="1">
      <alignment/>
    </xf>
    <xf numFmtId="1" fontId="0" fillId="0" borderId="0" xfId="0" applyNumberFormat="1" applyFont="1" applyAlignment="1">
      <alignment/>
    </xf>
    <xf numFmtId="0" fontId="10" fillId="6" borderId="0" xfId="0" applyFont="1" applyFill="1" applyBorder="1" applyAlignment="1">
      <alignment horizontal="left" vertical="center" indent="1"/>
    </xf>
    <xf numFmtId="38" fontId="10" fillId="0" borderId="0" xfId="0" applyNumberFormat="1" applyFont="1" applyAlignment="1">
      <alignment horizontal="center" wrapText="1"/>
    </xf>
    <xf numFmtId="38" fontId="10" fillId="0" borderId="0" xfId="0" applyNumberFormat="1" applyFont="1" applyAlignment="1">
      <alignment horizontal="center" vertical="center" wrapText="1"/>
    </xf>
    <xf numFmtId="0" fontId="0" fillId="38" borderId="0" xfId="62" applyFont="1" applyFill="1">
      <alignment/>
      <protection/>
    </xf>
    <xf numFmtId="0" fontId="10" fillId="38" borderId="36" xfId="62" applyFont="1" applyFill="1" applyBorder="1" applyAlignment="1">
      <alignment horizontal="center"/>
      <protection/>
    </xf>
    <xf numFmtId="0" fontId="10" fillId="38" borderId="0" xfId="62" applyFont="1" applyFill="1" applyAlignment="1">
      <alignment horizontal="center"/>
      <protection/>
    </xf>
    <xf numFmtId="0" fontId="10" fillId="38" borderId="0" xfId="62" applyFont="1" applyFill="1">
      <alignment/>
      <protection/>
    </xf>
    <xf numFmtId="189" fontId="0" fillId="38" borderId="0" xfId="0" applyNumberFormat="1" applyFont="1" applyFill="1" applyBorder="1" applyAlignment="1">
      <alignment vertical="center"/>
    </xf>
    <xf numFmtId="195" fontId="0" fillId="38" borderId="0" xfId="0" applyNumberFormat="1" applyFont="1" applyFill="1" applyBorder="1" applyAlignment="1">
      <alignment vertical="center"/>
    </xf>
    <xf numFmtId="0" fontId="10" fillId="40" borderId="0" xfId="62" applyFont="1" applyFill="1">
      <alignment/>
      <protection/>
    </xf>
    <xf numFmtId="195" fontId="10" fillId="40" borderId="0" xfId="0" applyNumberFormat="1" applyFont="1" applyFill="1" applyBorder="1" applyAlignment="1">
      <alignment vertical="center"/>
    </xf>
    <xf numFmtId="0" fontId="0" fillId="40" borderId="0" xfId="62" applyFont="1" applyFill="1">
      <alignment/>
      <protection/>
    </xf>
    <xf numFmtId="195" fontId="0" fillId="40" borderId="0" xfId="0" applyNumberFormat="1" applyFont="1" applyFill="1" applyBorder="1" applyAlignment="1">
      <alignment vertical="center"/>
    </xf>
    <xf numFmtId="0" fontId="84" fillId="38" borderId="0" xfId="62" applyFont="1" applyFill="1">
      <alignment/>
      <protection/>
    </xf>
    <xf numFmtId="0" fontId="85" fillId="38" borderId="0" xfId="62" applyFont="1" applyFill="1">
      <alignment/>
      <protection/>
    </xf>
    <xf numFmtId="0" fontId="29" fillId="41" borderId="0" xfId="62" applyFont="1" applyFill="1">
      <alignment/>
      <protection/>
    </xf>
    <xf numFmtId="0" fontId="0" fillId="41" borderId="0" xfId="62" applyFont="1" applyFill="1">
      <alignment/>
      <protection/>
    </xf>
    <xf numFmtId="189" fontId="10" fillId="41" borderId="0" xfId="0" applyNumberFormat="1" applyFont="1" applyFill="1" applyBorder="1" applyAlignment="1">
      <alignment vertical="center"/>
    </xf>
    <xf numFmtId="195" fontId="10" fillId="41" borderId="0" xfId="0" applyNumberFormat="1" applyFont="1" applyFill="1" applyBorder="1" applyAlignment="1">
      <alignment vertical="center"/>
    </xf>
    <xf numFmtId="189" fontId="0" fillId="38" borderId="0" xfId="62" applyNumberFormat="1" applyFont="1" applyFill="1">
      <alignment/>
      <protection/>
    </xf>
    <xf numFmtId="0" fontId="10" fillId="41" borderId="0" xfId="62" applyFont="1" applyFill="1">
      <alignment/>
      <protection/>
    </xf>
    <xf numFmtId="0" fontId="29" fillId="38" borderId="0" xfId="62" applyFont="1" applyFill="1">
      <alignment/>
      <protection/>
    </xf>
    <xf numFmtId="195" fontId="0" fillId="38" borderId="0" xfId="62" applyNumberFormat="1" applyFont="1" applyFill="1">
      <alignment/>
      <protection/>
    </xf>
    <xf numFmtId="0" fontId="29" fillId="40" borderId="0" xfId="62" applyFont="1" applyFill="1">
      <alignment/>
      <protection/>
    </xf>
    <xf numFmtId="0" fontId="30" fillId="41" borderId="0" xfId="62" applyFont="1" applyFill="1">
      <alignment/>
      <protection/>
    </xf>
    <xf numFmtId="189" fontId="10" fillId="41" borderId="0" xfId="62" applyNumberFormat="1" applyFont="1" applyFill="1">
      <alignment/>
      <protection/>
    </xf>
    <xf numFmtId="0" fontId="29" fillId="0" borderId="0" xfId="62" applyFont="1" applyFill="1">
      <alignment/>
      <protection/>
    </xf>
    <xf numFmtId="0" fontId="0" fillId="0" borderId="0" xfId="62" applyFont="1" applyFill="1">
      <alignment/>
      <protection/>
    </xf>
    <xf numFmtId="195" fontId="10" fillId="41" borderId="0" xfId="62" applyNumberFormat="1" applyFont="1" applyFill="1">
      <alignment/>
      <protection/>
    </xf>
    <xf numFmtId="0" fontId="13" fillId="40" borderId="36" xfId="0" applyFont="1" applyFill="1" applyBorder="1" applyAlignment="1">
      <alignment/>
    </xf>
    <xf numFmtId="197" fontId="13" fillId="40" borderId="36" xfId="0" applyNumberFormat="1" applyFont="1" applyFill="1" applyBorder="1" applyAlignment="1" applyProtection="1">
      <alignment vertical="center"/>
      <protection locked="0"/>
    </xf>
    <xf numFmtId="0" fontId="13" fillId="38" borderId="0" xfId="0" applyFont="1" applyFill="1" applyBorder="1" applyAlignment="1">
      <alignment/>
    </xf>
    <xf numFmtId="0" fontId="0" fillId="38" borderId="0" xfId="0" applyFill="1" applyAlignment="1">
      <alignment/>
    </xf>
    <xf numFmtId="0" fontId="28" fillId="0" borderId="0" xfId="61" applyFont="1" applyFill="1" applyBorder="1" applyAlignment="1">
      <alignment horizontal="left" vertical="center" indent="3"/>
      <protection/>
    </xf>
    <xf numFmtId="9" fontId="28" fillId="0" borderId="0" xfId="67" applyNumberFormat="1" applyFont="1" applyFill="1" applyBorder="1" applyAlignment="1">
      <alignment vertical="center"/>
    </xf>
    <xf numFmtId="9" fontId="28" fillId="0" borderId="0" xfId="67" applyFont="1" applyFill="1" applyBorder="1" applyAlignment="1">
      <alignment vertical="center"/>
    </xf>
    <xf numFmtId="0" fontId="10" fillId="0" borderId="0" xfId="0" applyFont="1" applyAlignment="1">
      <alignment/>
    </xf>
    <xf numFmtId="185" fontId="10" fillId="41" borderId="0" xfId="66" applyNumberFormat="1" applyFont="1" applyFill="1" applyBorder="1" applyAlignment="1">
      <alignment vertical="center"/>
    </xf>
    <xf numFmtId="0" fontId="84" fillId="39" borderId="0" xfId="62" applyFont="1" applyFill="1">
      <alignment/>
      <protection/>
    </xf>
    <xf numFmtId="0" fontId="85" fillId="39" borderId="0" xfId="62" applyFont="1" applyFill="1">
      <alignment/>
      <protection/>
    </xf>
    <xf numFmtId="189" fontId="84" fillId="39" borderId="0" xfId="62" applyNumberFormat="1" applyFont="1" applyFill="1">
      <alignment/>
      <protection/>
    </xf>
    <xf numFmtId="195" fontId="84" fillId="39" borderId="0" xfId="0" applyNumberFormat="1" applyFont="1" applyFill="1" applyBorder="1" applyAlignment="1">
      <alignment vertical="center"/>
    </xf>
    <xf numFmtId="0" fontId="81" fillId="39" borderId="0" xfId="62" applyFont="1" applyFill="1" applyAlignment="1">
      <alignment horizontal="center" vertical="center"/>
      <protection/>
    </xf>
    <xf numFmtId="0" fontId="81" fillId="39" borderId="39" xfId="62" applyFont="1" applyFill="1" applyBorder="1" applyAlignment="1">
      <alignment horizontal="center" vertical="center"/>
      <protection/>
    </xf>
    <xf numFmtId="0" fontId="81" fillId="39" borderId="39" xfId="62" applyFont="1" applyFill="1" applyBorder="1" applyAlignment="1">
      <alignment horizontal="center" vertical="center" wrapText="1"/>
      <protection/>
    </xf>
    <xf numFmtId="0" fontId="81" fillId="39" borderId="40" xfId="62" applyFont="1" applyFill="1" applyBorder="1" applyAlignment="1">
      <alignment horizontal="center" vertical="center"/>
      <protection/>
    </xf>
    <xf numFmtId="0" fontId="81" fillId="39" borderId="40" xfId="62" applyFont="1" applyFill="1" applyBorder="1" applyAlignment="1">
      <alignment horizontal="center" vertical="center" wrapText="1"/>
      <protection/>
    </xf>
    <xf numFmtId="197" fontId="81" fillId="39" borderId="0" xfId="0" applyNumberFormat="1" applyFont="1" applyFill="1" applyBorder="1" applyAlignment="1" applyProtection="1">
      <alignment vertical="center"/>
      <protection locked="0"/>
    </xf>
    <xf numFmtId="214" fontId="81" fillId="39" borderId="0" xfId="0" applyNumberFormat="1" applyFont="1" applyFill="1" applyBorder="1" applyAlignment="1" applyProtection="1">
      <alignment vertical="center"/>
      <protection locked="0"/>
    </xf>
    <xf numFmtId="17" fontId="84" fillId="39" borderId="0" xfId="0" applyNumberFormat="1" applyFont="1" applyFill="1" applyBorder="1" applyAlignment="1">
      <alignment horizontal="center"/>
    </xf>
    <xf numFmtId="0" fontId="84" fillId="39" borderId="0" xfId="0" applyNumberFormat="1" applyFont="1" applyFill="1" applyBorder="1" applyAlignment="1">
      <alignment horizontal="center" vertical="center"/>
    </xf>
    <xf numFmtId="0" fontId="84" fillId="39" borderId="41" xfId="0" applyFont="1" applyFill="1" applyBorder="1" applyAlignment="1">
      <alignment horizontal="center" vertical="center"/>
    </xf>
    <xf numFmtId="17" fontId="84" fillId="39" borderId="0" xfId="61" applyNumberFormat="1" applyFont="1" applyFill="1" applyBorder="1" applyAlignment="1">
      <alignment horizontal="center" vertical="center"/>
      <protection/>
    </xf>
    <xf numFmtId="0" fontId="26" fillId="39" borderId="0" xfId="61" applyFont="1" applyFill="1" applyBorder="1" applyAlignment="1">
      <alignment vertical="center"/>
      <protection/>
    </xf>
    <xf numFmtId="0" fontId="0" fillId="39" borderId="0" xfId="0" applyFont="1" applyFill="1" applyBorder="1" applyAlignment="1">
      <alignment/>
    </xf>
    <xf numFmtId="17" fontId="84" fillId="39" borderId="0" xfId="61" applyNumberFormat="1" applyFont="1" applyFill="1" applyBorder="1" applyAlignment="1">
      <alignment horizontal="center"/>
      <protection/>
    </xf>
    <xf numFmtId="0" fontId="84" fillId="39" borderId="0" xfId="61" applyNumberFormat="1" applyFont="1" applyFill="1" applyBorder="1" applyAlignment="1">
      <alignment horizontal="center" vertical="center"/>
      <protection/>
    </xf>
    <xf numFmtId="0" fontId="26" fillId="39" borderId="0" xfId="61" applyNumberFormat="1" applyFont="1" applyFill="1" applyBorder="1">
      <alignment/>
      <protection/>
    </xf>
    <xf numFmtId="0" fontId="0" fillId="39" borderId="0" xfId="0" applyNumberFormat="1" applyFont="1" applyFill="1" applyBorder="1" applyAlignment="1">
      <alignment/>
    </xf>
    <xf numFmtId="0" fontId="84" fillId="39" borderId="0" xfId="61" applyFont="1" applyFill="1" applyBorder="1" applyAlignment="1">
      <alignment horizontal="left" vertical="center" indent="1"/>
      <protection/>
    </xf>
    <xf numFmtId="176" fontId="86" fillId="39" borderId="0" xfId="61" applyNumberFormat="1" applyFont="1" applyFill="1" applyBorder="1" applyAlignment="1">
      <alignment vertical="center"/>
      <protection/>
    </xf>
    <xf numFmtId="181" fontId="86" fillId="39" borderId="0" xfId="61" applyNumberFormat="1" applyFont="1" applyFill="1" applyBorder="1" applyAlignment="1">
      <alignment vertical="center"/>
      <protection/>
    </xf>
    <xf numFmtId="0" fontId="87" fillId="39" borderId="0" xfId="61" applyFont="1" applyFill="1" applyBorder="1">
      <alignment/>
      <protection/>
    </xf>
    <xf numFmtId="0" fontId="84" fillId="39" borderId="0" xfId="0" applyFont="1" applyFill="1" applyBorder="1" applyAlignment="1">
      <alignment/>
    </xf>
    <xf numFmtId="0" fontId="84" fillId="39" borderId="38" xfId="61" applyFont="1" applyFill="1" applyBorder="1" applyAlignment="1">
      <alignment horizontal="left" vertical="center" indent="1"/>
      <protection/>
    </xf>
    <xf numFmtId="189" fontId="86" fillId="39" borderId="38" xfId="61" applyNumberFormat="1" applyFont="1" applyFill="1" applyBorder="1" applyAlignment="1">
      <alignment vertical="center"/>
      <protection/>
    </xf>
    <xf numFmtId="185" fontId="86" fillId="39" borderId="38" xfId="67" applyNumberFormat="1" applyFont="1" applyFill="1" applyBorder="1" applyAlignment="1">
      <alignment vertical="center"/>
    </xf>
    <xf numFmtId="191" fontId="86" fillId="39" borderId="38" xfId="61" applyNumberFormat="1" applyFont="1" applyFill="1" applyBorder="1" applyAlignment="1">
      <alignment vertical="center"/>
      <protection/>
    </xf>
    <xf numFmtId="174" fontId="86" fillId="39" borderId="38" xfId="67" applyNumberFormat="1" applyFont="1" applyFill="1" applyBorder="1" applyAlignment="1">
      <alignment vertical="center"/>
    </xf>
    <xf numFmtId="0" fontId="87" fillId="39" borderId="0" xfId="61" applyFont="1" applyFill="1">
      <alignment/>
      <protection/>
    </xf>
    <xf numFmtId="0" fontId="84" fillId="39" borderId="0" xfId="0" applyFont="1" applyFill="1" applyAlignment="1">
      <alignment/>
    </xf>
    <xf numFmtId="41" fontId="86" fillId="39" borderId="38" xfId="51" applyFont="1" applyFill="1" applyBorder="1" applyAlignment="1">
      <alignment vertical="center"/>
    </xf>
    <xf numFmtId="211" fontId="86" fillId="39" borderId="0" xfId="61" applyNumberFormat="1" applyFont="1" applyFill="1" applyBorder="1" applyAlignment="1">
      <alignment vertical="center"/>
      <protection/>
    </xf>
    <xf numFmtId="185" fontId="84" fillId="39" borderId="0" xfId="66" applyNumberFormat="1" applyFont="1" applyFill="1" applyBorder="1" applyAlignment="1">
      <alignment vertical="center"/>
    </xf>
    <xf numFmtId="189" fontId="84" fillId="39" borderId="0" xfId="0" applyNumberFormat="1" applyFont="1" applyFill="1" applyBorder="1" applyAlignment="1">
      <alignment vertical="center"/>
    </xf>
    <xf numFmtId="195" fontId="84" fillId="39" borderId="0" xfId="0" applyNumberFormat="1" applyFont="1" applyFill="1" applyBorder="1" applyAlignment="1">
      <alignment horizontal="right" vertical="center"/>
    </xf>
    <xf numFmtId="0" fontId="88" fillId="39" borderId="0" xfId="0" applyFont="1" applyFill="1" applyAlignment="1">
      <alignment horizontal="center" vertical="center"/>
    </xf>
    <xf numFmtId="0" fontId="88" fillId="39" borderId="0" xfId="0" applyNumberFormat="1" applyFont="1" applyFill="1" applyAlignment="1">
      <alignment horizontal="center" vertical="center"/>
    </xf>
    <xf numFmtId="0" fontId="81" fillId="39" borderId="38" xfId="62" applyFont="1" applyFill="1" applyBorder="1" applyAlignment="1">
      <alignment horizontal="center" vertical="center"/>
      <protection/>
    </xf>
    <xf numFmtId="0" fontId="81" fillId="39" borderId="38" xfId="62" applyFont="1" applyFill="1" applyBorder="1" applyAlignment="1">
      <alignment vertical="center"/>
      <protection/>
    </xf>
    <xf numFmtId="202" fontId="81" fillId="39" borderId="38" xfId="50" applyNumberFormat="1" applyFont="1" applyFill="1" applyBorder="1" applyAlignment="1">
      <alignment vertical="center"/>
    </xf>
    <xf numFmtId="0" fontId="89" fillId="39" borderId="0" xfId="0" applyFont="1" applyFill="1" applyAlignment="1">
      <alignment/>
    </xf>
    <xf numFmtId="0" fontId="89" fillId="39" borderId="0" xfId="0" applyFont="1" applyFill="1" applyBorder="1" applyAlignment="1">
      <alignment/>
    </xf>
    <xf numFmtId="0" fontId="89" fillId="39" borderId="0" xfId="0" applyFont="1" applyFill="1" applyBorder="1" applyAlignment="1">
      <alignment vertical="center" wrapText="1"/>
    </xf>
    <xf numFmtId="0" fontId="80" fillId="39" borderId="0" xfId="0" applyFont="1" applyFill="1" applyAlignment="1">
      <alignment/>
    </xf>
    <xf numFmtId="0" fontId="90" fillId="39" borderId="42" xfId="0" applyFont="1" applyFill="1" applyBorder="1" applyAlignment="1">
      <alignment horizontal="center"/>
    </xf>
    <xf numFmtId="0" fontId="90" fillId="39" borderId="0" xfId="0" applyFont="1" applyFill="1" applyBorder="1" applyAlignment="1">
      <alignment/>
    </xf>
    <xf numFmtId="0" fontId="90" fillId="39" borderId="0" xfId="0" applyFont="1" applyFill="1" applyBorder="1" applyAlignment="1">
      <alignment horizontal="center"/>
    </xf>
    <xf numFmtId="0" fontId="90" fillId="39" borderId="0" xfId="0" applyFont="1" applyFill="1" applyAlignment="1">
      <alignment/>
    </xf>
    <xf numFmtId="17" fontId="81" fillId="39" borderId="0" xfId="61" applyNumberFormat="1" applyFont="1" applyFill="1" applyBorder="1" applyAlignment="1">
      <alignment horizontal="center" vertical="center"/>
      <protection/>
    </xf>
    <xf numFmtId="191" fontId="81" fillId="39" borderId="0" xfId="64" applyNumberFormat="1" applyFont="1" applyFill="1" applyBorder="1" applyAlignment="1">
      <alignment vertical="center"/>
      <protection/>
    </xf>
    <xf numFmtId="0" fontId="20" fillId="36" borderId="0" xfId="61" applyFont="1" applyFill="1" applyBorder="1">
      <alignment/>
      <protection/>
    </xf>
    <xf numFmtId="0" fontId="21" fillId="36" borderId="0" xfId="61" applyFont="1" applyFill="1" applyBorder="1">
      <alignment/>
      <protection/>
    </xf>
    <xf numFmtId="0" fontId="91" fillId="0" borderId="0" xfId="61" applyFont="1" applyFill="1" applyBorder="1">
      <alignment/>
      <protection/>
    </xf>
    <xf numFmtId="0" fontId="21" fillId="0" borderId="0" xfId="61" applyFont="1" applyFill="1" applyBorder="1">
      <alignment/>
      <protection/>
    </xf>
    <xf numFmtId="9" fontId="18" fillId="0" borderId="0" xfId="66" applyFont="1" applyFill="1" applyBorder="1" applyAlignment="1">
      <alignment/>
    </xf>
    <xf numFmtId="9" fontId="81" fillId="39" borderId="0" xfId="66" applyFont="1" applyFill="1" applyBorder="1" applyAlignment="1">
      <alignment vertical="center"/>
    </xf>
    <xf numFmtId="0" fontId="17" fillId="0" borderId="0" xfId="64" applyFont="1" applyFill="1" applyBorder="1" applyAlignment="1">
      <alignment horizontal="left" indent="1"/>
      <protection/>
    </xf>
    <xf numFmtId="181" fontId="17" fillId="0" borderId="0" xfId="64" applyNumberFormat="1" applyFont="1" applyFill="1" applyBorder="1" applyAlignment="1">
      <alignment/>
      <protection/>
    </xf>
    <xf numFmtId="174" fontId="18" fillId="0" borderId="0" xfId="66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213" fontId="22" fillId="0" borderId="0" xfId="0" applyNumberFormat="1" applyFont="1" applyFill="1" applyBorder="1" applyAlignment="1">
      <alignment/>
    </xf>
    <xf numFmtId="0" fontId="92" fillId="39" borderId="0" xfId="62" applyFont="1" applyFill="1" applyBorder="1" applyAlignment="1">
      <alignment horizontal="center" vertical="center"/>
      <protection/>
    </xf>
    <xf numFmtId="0" fontId="81" fillId="39" borderId="0" xfId="62" applyFont="1" applyFill="1" applyBorder="1" applyAlignment="1">
      <alignment horizontal="center" vertical="center"/>
      <protection/>
    </xf>
    <xf numFmtId="181" fontId="17" fillId="44" borderId="0" xfId="64" applyNumberFormat="1" applyFont="1" applyFill="1" applyBorder="1" applyAlignment="1">
      <alignment/>
      <protection/>
    </xf>
    <xf numFmtId="181" fontId="18" fillId="44" borderId="0" xfId="64" applyNumberFormat="1" applyFont="1" applyFill="1" applyBorder="1" applyAlignment="1">
      <alignment/>
      <protection/>
    </xf>
    <xf numFmtId="174" fontId="18" fillId="44" borderId="0" xfId="66" applyNumberFormat="1" applyFont="1" applyFill="1" applyBorder="1" applyAlignment="1">
      <alignment/>
    </xf>
    <xf numFmtId="0" fontId="18" fillId="0" borderId="0" xfId="0" applyFont="1" applyBorder="1" applyAlignment="1">
      <alignment/>
    </xf>
    <xf numFmtId="38" fontId="18" fillId="0" borderId="0" xfId="0" applyNumberFormat="1" applyFont="1" applyBorder="1" applyAlignment="1">
      <alignment/>
    </xf>
    <xf numFmtId="192" fontId="13" fillId="40" borderId="36" xfId="66" applyNumberFormat="1" applyFont="1" applyFill="1" applyBorder="1" applyAlignment="1" applyProtection="1">
      <alignment vertical="center"/>
      <protection locked="0"/>
    </xf>
    <xf numFmtId="0" fontId="90" fillId="39" borderId="0" xfId="0" applyFont="1" applyFill="1" applyBorder="1" applyAlignment="1">
      <alignment vertical="center" wrapText="1"/>
    </xf>
    <xf numFmtId="0" fontId="90" fillId="39" borderId="42" xfId="0" applyFont="1" applyFill="1" applyBorder="1" applyAlignment="1">
      <alignment horizontal="center"/>
    </xf>
    <xf numFmtId="0" fontId="90" fillId="39" borderId="0" xfId="0" applyFont="1" applyFill="1" applyBorder="1" applyAlignment="1">
      <alignment horizontal="center"/>
    </xf>
    <xf numFmtId="0" fontId="90" fillId="39" borderId="0" xfId="0" applyFont="1" applyFill="1" applyAlignment="1">
      <alignment horizontal="center"/>
    </xf>
    <xf numFmtId="0" fontId="88" fillId="39" borderId="0" xfId="0" applyFont="1" applyFill="1" applyAlignment="1">
      <alignment horizontal="center" vertical="center"/>
    </xf>
    <xf numFmtId="17" fontId="84" fillId="39" borderId="0" xfId="0" applyNumberFormat="1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61" applyFont="1" applyAlignment="1">
      <alignment horizontal="center" vertical="center"/>
      <protection/>
    </xf>
    <xf numFmtId="0" fontId="10" fillId="0" borderId="0" xfId="0" applyFont="1" applyAlignment="1">
      <alignment horizontal="center"/>
    </xf>
    <xf numFmtId="17" fontId="84" fillId="39" borderId="0" xfId="61" applyNumberFormat="1" applyFont="1" applyFill="1" applyBorder="1" applyAlignment="1">
      <alignment horizontal="center" vertical="center"/>
      <protection/>
    </xf>
    <xf numFmtId="17" fontId="84" fillId="39" borderId="0" xfId="61" applyNumberFormat="1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vertical="center" wrapText="1"/>
    </xf>
    <xf numFmtId="0" fontId="10" fillId="38" borderId="0" xfId="62" applyFont="1" applyFill="1" applyAlignment="1">
      <alignment horizontal="center"/>
      <protection/>
    </xf>
    <xf numFmtId="0" fontId="84" fillId="39" borderId="0" xfId="62" applyFont="1" applyFill="1" applyAlignment="1">
      <alignment horizontal="center"/>
      <protection/>
    </xf>
    <xf numFmtId="0" fontId="0" fillId="38" borderId="0" xfId="62" applyFont="1" applyFill="1" applyAlignment="1">
      <alignment horizontal="center"/>
      <protection/>
    </xf>
    <xf numFmtId="0" fontId="10" fillId="38" borderId="43" xfId="62" applyFont="1" applyFill="1" applyBorder="1" applyAlignment="1">
      <alignment horizontal="center" wrapText="1"/>
      <protection/>
    </xf>
    <xf numFmtId="0" fontId="81" fillId="39" borderId="0" xfId="62" applyFont="1" applyFill="1" applyAlignment="1">
      <alignment horizontal="center"/>
      <protection/>
    </xf>
    <xf numFmtId="0" fontId="18" fillId="38" borderId="0" xfId="62" applyFont="1" applyFill="1" applyAlignment="1">
      <alignment horizontal="center"/>
      <protection/>
    </xf>
    <xf numFmtId="0" fontId="17" fillId="38" borderId="43" xfId="62" applyFont="1" applyFill="1" applyBorder="1" applyAlignment="1">
      <alignment horizontal="center" wrapText="1"/>
      <protection/>
    </xf>
    <xf numFmtId="0" fontId="17" fillId="38" borderId="0" xfId="62" applyFont="1" applyFill="1" applyAlignment="1">
      <alignment horizontal="center"/>
      <protection/>
    </xf>
    <xf numFmtId="0" fontId="17" fillId="38" borderId="44" xfId="62" applyFont="1" applyFill="1" applyBorder="1" applyAlignment="1">
      <alignment horizontal="center"/>
      <protection/>
    </xf>
    <xf numFmtId="0" fontId="81" fillId="39" borderId="0" xfId="62" applyFont="1" applyFill="1" applyBorder="1" applyAlignment="1">
      <alignment horizontal="center"/>
      <protection/>
    </xf>
    <xf numFmtId="0" fontId="81" fillId="39" borderId="39" xfId="62" applyFont="1" applyFill="1" applyBorder="1" applyAlignment="1">
      <alignment horizontal="center"/>
      <protection/>
    </xf>
    <xf numFmtId="0" fontId="10" fillId="38" borderId="44" xfId="62" applyFont="1" applyFill="1" applyBorder="1" applyAlignment="1">
      <alignment horizontal="center"/>
      <protection/>
    </xf>
    <xf numFmtId="0" fontId="0" fillId="38" borderId="0" xfId="62" applyFont="1" applyFill="1" applyAlignment="1" quotePrefix="1">
      <alignment horizontal="left" vertical="top" wrapText="1"/>
      <protection/>
    </xf>
    <xf numFmtId="0" fontId="17" fillId="40" borderId="0" xfId="62" applyFont="1" applyFill="1" applyAlignment="1">
      <alignment horizontal="center" vertical="center"/>
      <protection/>
    </xf>
    <xf numFmtId="0" fontId="17" fillId="40" borderId="44" xfId="62" applyFont="1" applyFill="1" applyBorder="1" applyAlignment="1">
      <alignment horizontal="center"/>
      <protection/>
    </xf>
    <xf numFmtId="0" fontId="17" fillId="40" borderId="43" xfId="62" applyFont="1" applyFill="1" applyBorder="1" applyAlignment="1">
      <alignment horizontal="center" wrapText="1"/>
      <protection/>
    </xf>
    <xf numFmtId="0" fontId="83" fillId="39" borderId="0" xfId="0" applyFont="1" applyFill="1" applyBorder="1" applyAlignment="1">
      <alignment horizontal="center" vertical="center"/>
    </xf>
    <xf numFmtId="0" fontId="8" fillId="0" borderId="0" xfId="64" applyFont="1" applyFill="1" applyAlignment="1">
      <alignment horizontal="center" vertical="center"/>
      <protection/>
    </xf>
    <xf numFmtId="0" fontId="8" fillId="0" borderId="0" xfId="64" applyFont="1" applyFill="1" applyAlignment="1">
      <alignment horizontal="center" vertical="top"/>
      <protection/>
    </xf>
    <xf numFmtId="0" fontId="81" fillId="39" borderId="0" xfId="64" applyFont="1" applyFill="1" applyBorder="1" applyAlignment="1">
      <alignment horizontal="center" vertical="center" wrapText="1"/>
      <protection/>
    </xf>
    <xf numFmtId="0" fontId="81" fillId="39" borderId="0" xfId="64" applyFont="1" applyFill="1" applyBorder="1" applyAlignment="1">
      <alignment horizontal="center" vertical="center"/>
      <protection/>
    </xf>
    <xf numFmtId="17" fontId="81" fillId="39" borderId="0" xfId="61" applyNumberFormat="1" applyFont="1" applyFill="1" applyBorder="1" applyAlignment="1">
      <alignment horizontal="center" vertical="center"/>
      <protection/>
    </xf>
    <xf numFmtId="0" fontId="87" fillId="39" borderId="0" xfId="61" applyFont="1" applyFill="1" applyAlignment="1">
      <alignment horizontal="center"/>
      <protection/>
    </xf>
    <xf numFmtId="0" fontId="0" fillId="0" borderId="0" xfId="0" applyAlignment="1">
      <alignment horizontal="center"/>
    </xf>
    <xf numFmtId="0" fontId="13" fillId="0" borderId="0" xfId="0" applyFont="1" applyBorder="1" applyAlignment="1">
      <alignment horizontal="center"/>
    </xf>
    <xf numFmtId="0" fontId="8" fillId="0" borderId="21" xfId="0" applyFont="1" applyBorder="1" applyAlignment="1">
      <alignment horizontal="right" vertical="center"/>
    </xf>
    <xf numFmtId="0" fontId="8" fillId="0" borderId="45" xfId="0" applyFont="1" applyBorder="1" applyAlignment="1">
      <alignment horizontal="right" vertical="center"/>
    </xf>
    <xf numFmtId="17" fontId="5" fillId="34" borderId="23" xfId="0" applyNumberFormat="1" applyFont="1" applyFill="1" applyBorder="1" applyAlignment="1">
      <alignment horizontal="center"/>
    </xf>
    <xf numFmtId="17" fontId="5" fillId="34" borderId="46" xfId="0" applyNumberFormat="1" applyFont="1" applyFill="1" applyBorder="1" applyAlignment="1">
      <alignment horizontal="center"/>
    </xf>
    <xf numFmtId="17" fontId="5" fillId="34" borderId="47" xfId="0" applyNumberFormat="1" applyFont="1" applyFill="1" applyBorder="1" applyAlignment="1">
      <alignment horizontal="center"/>
    </xf>
    <xf numFmtId="17" fontId="5" fillId="34" borderId="48" xfId="0" applyNumberFormat="1" applyFont="1" applyFill="1" applyBorder="1" applyAlignment="1">
      <alignment horizontal="center"/>
    </xf>
    <xf numFmtId="17" fontId="5" fillId="34" borderId="49" xfId="0" applyNumberFormat="1" applyFont="1" applyFill="1" applyBorder="1" applyAlignment="1">
      <alignment horizontal="center"/>
    </xf>
    <xf numFmtId="17" fontId="5" fillId="34" borderId="50" xfId="0" applyNumberFormat="1" applyFont="1" applyFill="1" applyBorder="1" applyAlignment="1">
      <alignment horizontal="center"/>
    </xf>
    <xf numFmtId="0" fontId="11" fillId="37" borderId="0" xfId="0" applyFont="1" applyFill="1" applyAlignment="1">
      <alignment horizontal="center"/>
    </xf>
    <xf numFmtId="0" fontId="14" fillId="36" borderId="0" xfId="0" applyFont="1" applyFill="1" applyAlignment="1">
      <alignment/>
    </xf>
    <xf numFmtId="43" fontId="14" fillId="36" borderId="0" xfId="50" applyFont="1" applyFill="1" applyAlignment="1">
      <alignment/>
    </xf>
    <xf numFmtId="181" fontId="28" fillId="36" borderId="0" xfId="52" applyNumberFormat="1" applyFont="1" applyFill="1" applyBorder="1" applyAlignment="1">
      <alignment vertical="center"/>
    </xf>
    <xf numFmtId="0" fontId="28" fillId="36" borderId="21" xfId="0" applyFont="1" applyFill="1" applyBorder="1" applyAlignment="1">
      <alignment horizontal="center" vertical="center" wrapText="1"/>
    </xf>
    <xf numFmtId="0" fontId="28" fillId="36" borderId="45" xfId="0" applyFont="1" applyFill="1" applyBorder="1" applyAlignment="1">
      <alignment horizontal="center" vertical="center" wrapText="1"/>
    </xf>
    <xf numFmtId="0" fontId="28" fillId="35" borderId="21" xfId="0" applyFont="1" applyFill="1" applyBorder="1" applyAlignment="1">
      <alignment horizontal="center" wrapText="1"/>
    </xf>
    <xf numFmtId="0" fontId="28" fillId="35" borderId="45" xfId="0" applyFont="1" applyFill="1" applyBorder="1" applyAlignment="1">
      <alignment horizontal="center" wrapText="1"/>
    </xf>
    <xf numFmtId="0" fontId="28" fillId="36" borderId="51" xfId="0" applyFont="1" applyFill="1" applyBorder="1" applyAlignment="1">
      <alignment horizontal="left" vertical="center" wrapText="1" indent="4"/>
    </xf>
    <xf numFmtId="0" fontId="14" fillId="0" borderId="52" xfId="0" applyFont="1" applyBorder="1" applyAlignment="1">
      <alignment horizontal="left" vertical="center" wrapText="1" indent="4"/>
    </xf>
    <xf numFmtId="14" fontId="28" fillId="35" borderId="30" xfId="0" applyNumberFormat="1" applyFont="1" applyFill="1" applyBorder="1" applyAlignment="1">
      <alignment horizontal="center"/>
    </xf>
    <xf numFmtId="14" fontId="28" fillId="45" borderId="30" xfId="0" applyNumberFormat="1" applyFont="1" applyFill="1" applyBorder="1" applyAlignment="1">
      <alignment horizontal="center"/>
    </xf>
    <xf numFmtId="0" fontId="14" fillId="0" borderId="53" xfId="0" applyFont="1" applyBorder="1" applyAlignment="1">
      <alignment horizontal="left" vertical="center" wrapText="1" indent="4"/>
    </xf>
    <xf numFmtId="0" fontId="14" fillId="0" borderId="54" xfId="0" applyFont="1" applyBorder="1" applyAlignment="1">
      <alignment horizontal="left" vertical="center" wrapText="1" indent="4"/>
    </xf>
    <xf numFmtId="0" fontId="28" fillId="35" borderId="55" xfId="0" applyFont="1" applyFill="1" applyBorder="1" applyAlignment="1">
      <alignment horizontal="center"/>
    </xf>
    <xf numFmtId="43" fontId="28" fillId="45" borderId="55" xfId="50" applyFont="1" applyFill="1" applyBorder="1" applyAlignment="1">
      <alignment horizontal="center"/>
    </xf>
    <xf numFmtId="0" fontId="28" fillId="45" borderId="55" xfId="0" applyFont="1" applyFill="1" applyBorder="1" applyAlignment="1">
      <alignment horizontal="center"/>
    </xf>
    <xf numFmtId="0" fontId="28" fillId="36" borderId="21" xfId="0" applyFont="1" applyFill="1" applyBorder="1" applyAlignment="1">
      <alignment vertical="center"/>
    </xf>
    <xf numFmtId="0" fontId="14" fillId="36" borderId="45" xfId="0" applyFont="1" applyFill="1" applyBorder="1" applyAlignment="1">
      <alignment vertical="center"/>
    </xf>
    <xf numFmtId="181" fontId="14" fillId="35" borderId="13" xfId="52" applyNumberFormat="1" applyFont="1" applyFill="1" applyBorder="1" applyAlignment="1">
      <alignment vertical="center"/>
    </xf>
    <xf numFmtId="202" fontId="14" fillId="36" borderId="13" xfId="50" applyNumberFormat="1" applyFont="1" applyFill="1" applyBorder="1" applyAlignment="1">
      <alignment vertical="center"/>
    </xf>
    <xf numFmtId="181" fontId="28" fillId="36" borderId="13" xfId="52" applyNumberFormat="1" applyFont="1" applyFill="1" applyBorder="1" applyAlignment="1">
      <alignment vertical="center"/>
    </xf>
    <xf numFmtId="181" fontId="14" fillId="36" borderId="0" xfId="0" applyNumberFormat="1" applyFont="1" applyFill="1" applyAlignment="1">
      <alignment/>
    </xf>
    <xf numFmtId="0" fontId="14" fillId="36" borderId="21" xfId="0" applyFont="1" applyFill="1" applyBorder="1" applyAlignment="1">
      <alignment vertical="center"/>
    </xf>
    <xf numFmtId="202" fontId="14" fillId="46" borderId="13" xfId="50" applyNumberFormat="1" applyFont="1" applyFill="1" applyBorder="1" applyAlignment="1">
      <alignment vertical="center"/>
    </xf>
    <xf numFmtId="181" fontId="28" fillId="35" borderId="13" xfId="52" applyNumberFormat="1" applyFont="1" applyFill="1" applyBorder="1" applyAlignment="1">
      <alignment vertical="center"/>
    </xf>
    <xf numFmtId="202" fontId="14" fillId="36" borderId="0" xfId="50" applyNumberFormat="1" applyFont="1" applyFill="1" applyAlignment="1">
      <alignment/>
    </xf>
    <xf numFmtId="0" fontId="28" fillId="36" borderId="0" xfId="0" applyFont="1" applyFill="1" applyAlignment="1">
      <alignment/>
    </xf>
    <xf numFmtId="0" fontId="14" fillId="36" borderId="45" xfId="0" applyFont="1" applyFill="1" applyBorder="1" applyAlignment="1">
      <alignment vertical="center" wrapText="1"/>
    </xf>
    <xf numFmtId="0" fontId="28" fillId="36" borderId="13" xfId="0" applyFont="1" applyFill="1" applyBorder="1" applyAlignment="1">
      <alignment vertical="center"/>
    </xf>
    <xf numFmtId="0" fontId="14" fillId="36" borderId="45" xfId="0" applyFont="1" applyFill="1" applyBorder="1" applyAlignment="1">
      <alignment/>
    </xf>
    <xf numFmtId="0" fontId="28" fillId="36" borderId="51" xfId="0" applyFont="1" applyFill="1" applyBorder="1" applyAlignment="1">
      <alignment horizontal="left" vertical="center" indent="4"/>
    </xf>
    <xf numFmtId="0" fontId="14" fillId="0" borderId="52" xfId="0" applyFont="1" applyBorder="1" applyAlignment="1">
      <alignment horizontal="left" vertical="center" indent="4"/>
    </xf>
    <xf numFmtId="0" fontId="14" fillId="0" borderId="53" xfId="0" applyFont="1" applyBorder="1" applyAlignment="1">
      <alignment horizontal="left" vertical="center" indent="4"/>
    </xf>
    <xf numFmtId="0" fontId="14" fillId="0" borderId="54" xfId="0" applyFont="1" applyBorder="1" applyAlignment="1">
      <alignment horizontal="left" vertical="center" indent="4"/>
    </xf>
    <xf numFmtId="0" fontId="28" fillId="35" borderId="56" xfId="0" applyFont="1" applyFill="1" applyBorder="1" applyAlignment="1">
      <alignment horizontal="center" wrapText="1"/>
    </xf>
    <xf numFmtId="0" fontId="59" fillId="35" borderId="55" xfId="0" applyFont="1" applyFill="1" applyBorder="1" applyAlignment="1">
      <alignment horizontal="center"/>
    </xf>
    <xf numFmtId="0" fontId="59" fillId="47" borderId="55" xfId="0" applyFont="1" applyFill="1" applyBorder="1" applyAlignment="1">
      <alignment horizontal="center"/>
    </xf>
    <xf numFmtId="0" fontId="28" fillId="36" borderId="56" xfId="0" applyFont="1" applyFill="1" applyBorder="1" applyAlignment="1">
      <alignment vertical="center" wrapText="1"/>
    </xf>
    <xf numFmtId="181" fontId="28" fillId="35" borderId="13" xfId="53" applyNumberFormat="1" applyFont="1" applyFill="1" applyBorder="1" applyAlignment="1">
      <alignment vertical="center"/>
    </xf>
    <xf numFmtId="181" fontId="28" fillId="36" borderId="13" xfId="53" applyNumberFormat="1" applyFont="1" applyFill="1" applyBorder="1" applyAlignment="1">
      <alignment vertical="center"/>
    </xf>
    <xf numFmtId="0" fontId="14" fillId="36" borderId="21" xfId="0" applyFont="1" applyFill="1" applyBorder="1" applyAlignment="1">
      <alignment vertical="center" wrapText="1"/>
    </xf>
    <xf numFmtId="0" fontId="14" fillId="36" borderId="45" xfId="0" applyFont="1" applyFill="1" applyBorder="1" applyAlignment="1">
      <alignment horizontal="left" vertical="center" wrapText="1" indent="2"/>
    </xf>
    <xf numFmtId="181" fontId="14" fillId="35" borderId="13" xfId="53" applyNumberFormat="1" applyFont="1" applyFill="1" applyBorder="1" applyAlignment="1">
      <alignment vertical="center"/>
    </xf>
    <xf numFmtId="181" fontId="14" fillId="36" borderId="13" xfId="53" applyNumberFormat="1" applyFont="1" applyFill="1" applyBorder="1" applyAlignment="1">
      <alignment vertical="center"/>
    </xf>
    <xf numFmtId="0" fontId="28" fillId="36" borderId="45" xfId="0" applyFont="1" applyFill="1" applyBorder="1" applyAlignment="1">
      <alignment vertical="center" wrapText="1"/>
    </xf>
    <xf numFmtId="0" fontId="14" fillId="36" borderId="0" xfId="0" applyFont="1" applyFill="1" applyBorder="1" applyAlignment="1">
      <alignment vertical="center" wrapText="1"/>
    </xf>
    <xf numFmtId="181" fontId="14" fillId="35" borderId="0" xfId="53" applyNumberFormat="1" applyFont="1" applyFill="1" applyBorder="1" applyAlignment="1">
      <alignment vertical="center"/>
    </xf>
    <xf numFmtId="181" fontId="14" fillId="36" borderId="0" xfId="53" applyNumberFormat="1" applyFont="1" applyFill="1" applyBorder="1" applyAlignment="1">
      <alignment vertical="center"/>
    </xf>
    <xf numFmtId="202" fontId="14" fillId="36" borderId="0" xfId="0" applyNumberFormat="1" applyFont="1" applyFill="1" applyAlignment="1">
      <alignment/>
    </xf>
    <xf numFmtId="202" fontId="28" fillId="36" borderId="13" xfId="50" applyNumberFormat="1" applyFont="1" applyFill="1" applyBorder="1" applyAlignment="1">
      <alignment vertical="center"/>
    </xf>
    <xf numFmtId="181" fontId="28" fillId="36" borderId="13" xfId="50" applyNumberFormat="1" applyFont="1" applyFill="1" applyBorder="1" applyAlignment="1">
      <alignment vertical="center"/>
    </xf>
    <xf numFmtId="0" fontId="14" fillId="36" borderId="53" xfId="0" applyFont="1" applyFill="1" applyBorder="1" applyAlignment="1">
      <alignment vertical="center" wrapText="1"/>
    </xf>
    <xf numFmtId="0" fontId="14" fillId="36" borderId="57" xfId="0" applyFont="1" applyFill="1" applyBorder="1" applyAlignment="1">
      <alignment vertical="center" wrapText="1"/>
    </xf>
    <xf numFmtId="0" fontId="28" fillId="36" borderId="21" xfId="0" applyFont="1" applyFill="1" applyBorder="1" applyAlignment="1">
      <alignment vertical="center" wrapText="1"/>
    </xf>
    <xf numFmtId="0" fontId="28" fillId="36" borderId="21" xfId="0" applyFont="1" applyFill="1" applyBorder="1" applyAlignment="1">
      <alignment horizontal="left" vertical="center" wrapText="1"/>
    </xf>
    <xf numFmtId="0" fontId="28" fillId="36" borderId="21" xfId="0" applyFont="1" applyFill="1" applyBorder="1" applyAlignment="1">
      <alignment horizontal="right" vertical="center" wrapText="1" indent="4"/>
    </xf>
    <xf numFmtId="0" fontId="28" fillId="36" borderId="45" xfId="0" applyFont="1" applyFill="1" applyBorder="1" applyAlignment="1">
      <alignment horizontal="right" vertical="center" wrapText="1" indent="4"/>
    </xf>
    <xf numFmtId="0" fontId="59" fillId="35" borderId="54" xfId="0" applyFont="1" applyFill="1" applyBorder="1" applyAlignment="1">
      <alignment horizontal="center"/>
    </xf>
    <xf numFmtId="181" fontId="14" fillId="36" borderId="13" xfId="52" applyNumberFormat="1" applyFont="1" applyFill="1" applyBorder="1" applyAlignment="1">
      <alignment vertical="center"/>
    </xf>
    <xf numFmtId="181" fontId="14" fillId="36" borderId="0" xfId="52" applyNumberFormat="1" applyFont="1" applyFill="1" applyBorder="1" applyAlignment="1">
      <alignment vertical="center"/>
    </xf>
    <xf numFmtId="41" fontId="14" fillId="36" borderId="0" xfId="0" applyNumberFormat="1" applyFont="1" applyFill="1" applyAlignment="1">
      <alignment/>
    </xf>
    <xf numFmtId="43" fontId="14" fillId="36" borderId="0" xfId="0" applyNumberFormat="1" applyFont="1" applyFill="1" applyAlignment="1">
      <alignment/>
    </xf>
    <xf numFmtId="41" fontId="14" fillId="36" borderId="0" xfId="52" applyFont="1" applyFill="1" applyAlignment="1">
      <alignment/>
    </xf>
    <xf numFmtId="0" fontId="28" fillId="35" borderId="21" xfId="0" applyFont="1" applyFill="1" applyBorder="1" applyAlignment="1">
      <alignment horizontal="center" vertical="center" wrapText="1"/>
    </xf>
    <xf numFmtId="0" fontId="28" fillId="35" borderId="45" xfId="0" applyFont="1" applyFill="1" applyBorder="1" applyAlignment="1">
      <alignment horizontal="center" vertical="center" wrapText="1"/>
    </xf>
    <xf numFmtId="0" fontId="28" fillId="36" borderId="52" xfId="0" applyFont="1" applyFill="1" applyBorder="1" applyAlignment="1">
      <alignment horizontal="left" vertical="center" wrapText="1" indent="4"/>
    </xf>
    <xf numFmtId="0" fontId="28" fillId="36" borderId="53" xfId="0" applyFont="1" applyFill="1" applyBorder="1" applyAlignment="1">
      <alignment horizontal="left" vertical="center" wrapText="1" indent="4"/>
    </xf>
    <xf numFmtId="0" fontId="28" fillId="36" borderId="54" xfId="0" applyFont="1" applyFill="1" applyBorder="1" applyAlignment="1">
      <alignment horizontal="left" vertical="center" wrapText="1" indent="4"/>
    </xf>
    <xf numFmtId="0" fontId="28" fillId="36" borderId="52" xfId="0" applyFont="1" applyFill="1" applyBorder="1" applyAlignment="1">
      <alignment/>
    </xf>
    <xf numFmtId="181" fontId="14" fillId="46" borderId="13" xfId="52" applyNumberFormat="1" applyFont="1" applyFill="1" applyBorder="1" applyAlignment="1">
      <alignment vertical="center"/>
    </xf>
    <xf numFmtId="0" fontId="28" fillId="36" borderId="0" xfId="0" applyFont="1" applyFill="1" applyBorder="1" applyAlignment="1">
      <alignment/>
    </xf>
    <xf numFmtId="181" fontId="28" fillId="46" borderId="0" xfId="52" applyNumberFormat="1" applyFont="1" applyFill="1" applyBorder="1" applyAlignment="1">
      <alignment vertical="center"/>
    </xf>
    <xf numFmtId="0" fontId="28" fillId="36" borderId="52" xfId="0" applyFont="1" applyFill="1" applyBorder="1" applyAlignment="1">
      <alignment horizontal="left" vertical="center" indent="4"/>
    </xf>
    <xf numFmtId="0" fontId="28" fillId="36" borderId="53" xfId="0" applyFont="1" applyFill="1" applyBorder="1" applyAlignment="1">
      <alignment horizontal="left" vertical="center" indent="4"/>
    </xf>
    <xf numFmtId="0" fontId="28" fillId="36" borderId="54" xfId="0" applyFont="1" applyFill="1" applyBorder="1" applyAlignment="1">
      <alignment horizontal="left" vertical="center" indent="4"/>
    </xf>
    <xf numFmtId="0" fontId="28" fillId="36" borderId="57" xfId="0" applyFont="1" applyFill="1" applyBorder="1" applyAlignment="1">
      <alignment wrapText="1"/>
    </xf>
    <xf numFmtId="0" fontId="28" fillId="36" borderId="54" xfId="0" applyFont="1" applyFill="1" applyBorder="1" applyAlignment="1">
      <alignment wrapText="1"/>
    </xf>
    <xf numFmtId="181" fontId="28" fillId="36" borderId="0" xfId="53" applyNumberFormat="1" applyFont="1" applyFill="1" applyBorder="1" applyAlignment="1">
      <alignment vertical="center"/>
    </xf>
    <xf numFmtId="0" fontId="28" fillId="35" borderId="56" xfId="0" applyFont="1" applyFill="1" applyBorder="1" applyAlignment="1">
      <alignment horizontal="center" vertical="center" wrapText="1"/>
    </xf>
    <xf numFmtId="0" fontId="14" fillId="36" borderId="51" xfId="0" applyFont="1" applyFill="1" applyBorder="1" applyAlignment="1">
      <alignment vertical="center" wrapText="1"/>
    </xf>
    <xf numFmtId="0" fontId="14" fillId="36" borderId="58" xfId="0" applyFont="1" applyFill="1" applyBorder="1" applyAlignment="1">
      <alignment vertical="center" wrapText="1"/>
    </xf>
    <xf numFmtId="0" fontId="28" fillId="36" borderId="21" xfId="0" applyFont="1" applyFill="1" applyBorder="1" applyAlignment="1">
      <alignment horizontal="center" vertical="center"/>
    </xf>
    <xf numFmtId="0" fontId="28" fillId="36" borderId="45" xfId="0" applyFont="1" applyFill="1" applyBorder="1" applyAlignment="1">
      <alignment horizontal="center" vertical="center"/>
    </xf>
    <xf numFmtId="0" fontId="60" fillId="35" borderId="21" xfId="0" applyFont="1" applyFill="1" applyBorder="1" applyAlignment="1">
      <alignment horizontal="center" wrapText="1"/>
    </xf>
    <xf numFmtId="0" fontId="60" fillId="35" borderId="56" xfId="0" applyFont="1" applyFill="1" applyBorder="1" applyAlignment="1">
      <alignment horizontal="center" wrapText="1"/>
    </xf>
    <xf numFmtId="0" fontId="60" fillId="35" borderId="45" xfId="0" applyFont="1" applyFill="1" applyBorder="1" applyAlignment="1">
      <alignment horizontal="center" wrapText="1"/>
    </xf>
    <xf numFmtId="181" fontId="28" fillId="46" borderId="13" xfId="52" applyNumberFormat="1" applyFont="1" applyFill="1" applyBorder="1" applyAlignment="1">
      <alignment vertical="center"/>
    </xf>
    <xf numFmtId="14" fontId="28" fillId="35" borderId="52" xfId="0" applyNumberFormat="1" applyFont="1" applyFill="1" applyBorder="1" applyAlignment="1">
      <alignment horizontal="center"/>
    </xf>
    <xf numFmtId="181" fontId="59" fillId="35" borderId="55" xfId="0" applyNumberFormat="1" applyFont="1" applyFill="1" applyBorder="1" applyAlignment="1">
      <alignment horizontal="center"/>
    </xf>
    <xf numFmtId="0" fontId="28" fillId="36" borderId="51" xfId="0" applyFont="1" applyFill="1" applyBorder="1" applyAlignment="1">
      <alignment vertical="center"/>
    </xf>
    <xf numFmtId="0" fontId="28" fillId="36" borderId="58" xfId="0" applyFont="1" applyFill="1" applyBorder="1" applyAlignment="1">
      <alignment vertical="center" wrapText="1"/>
    </xf>
    <xf numFmtId="181" fontId="28" fillId="35" borderId="0" xfId="53" applyNumberFormat="1" applyFont="1" applyFill="1" applyBorder="1" applyAlignment="1">
      <alignment vertical="center"/>
    </xf>
    <xf numFmtId="0" fontId="28" fillId="36" borderId="45" xfId="0" applyFont="1" applyFill="1" applyBorder="1" applyAlignment="1">
      <alignment vertical="center"/>
    </xf>
    <xf numFmtId="0" fontId="28" fillId="36" borderId="51" xfId="0" applyFont="1" applyFill="1" applyBorder="1" applyAlignment="1">
      <alignment horizontal="center" vertical="center" wrapText="1"/>
    </xf>
    <xf numFmtId="0" fontId="28" fillId="36" borderId="52" xfId="0" applyFont="1" applyFill="1" applyBorder="1" applyAlignment="1">
      <alignment horizontal="center" vertical="center" wrapText="1"/>
    </xf>
    <xf numFmtId="0" fontId="28" fillId="36" borderId="31" xfId="0" applyFont="1" applyFill="1" applyBorder="1" applyAlignment="1">
      <alignment horizontal="center" vertical="center" wrapText="1"/>
    </xf>
    <xf numFmtId="0" fontId="28" fillId="36" borderId="59" xfId="0" applyFont="1" applyFill="1" applyBorder="1" applyAlignment="1">
      <alignment horizontal="center" vertical="center" wrapText="1"/>
    </xf>
    <xf numFmtId="0" fontId="0" fillId="0" borderId="54" xfId="0" applyBorder="1" applyAlignment="1">
      <alignment/>
    </xf>
    <xf numFmtId="0" fontId="14" fillId="0" borderId="57" xfId="0" applyFont="1" applyBorder="1" applyAlignment="1">
      <alignment wrapText="1"/>
    </xf>
    <xf numFmtId="0" fontId="59" fillId="47" borderId="0" xfId="0" applyFont="1" applyFill="1" applyBorder="1" applyAlignment="1">
      <alignment horizontal="center"/>
    </xf>
    <xf numFmtId="181" fontId="14" fillId="46" borderId="13" xfId="53" applyNumberFormat="1" applyFont="1" applyFill="1" applyBorder="1" applyAlignment="1">
      <alignment vertical="center"/>
    </xf>
    <xf numFmtId="181" fontId="14" fillId="46" borderId="0" xfId="53" applyNumberFormat="1" applyFont="1" applyFill="1" applyBorder="1" applyAlignment="1">
      <alignment vertical="center"/>
    </xf>
    <xf numFmtId="0" fontId="28" fillId="36" borderId="0" xfId="0" applyFont="1" applyFill="1" applyBorder="1" applyAlignment="1">
      <alignment vertical="center"/>
    </xf>
    <xf numFmtId="0" fontId="28" fillId="36" borderId="0" xfId="0" applyFont="1" applyFill="1" applyBorder="1" applyAlignment="1">
      <alignment vertical="center" wrapText="1"/>
    </xf>
  </cellXfs>
  <cellStyles count="6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akcent 1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Diseño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Millares [0] 10" xfId="52"/>
    <cellStyle name="Millares [0] 2" xfId="53"/>
    <cellStyle name="Millares [0] 2 19" xfId="54"/>
    <cellStyle name="Millares [0]_razind092003" xfId="55"/>
    <cellStyle name="Millares_razind092003" xfId="56"/>
    <cellStyle name="Currency" xfId="57"/>
    <cellStyle name="Currency [0]" xfId="58"/>
    <cellStyle name="Neutral" xfId="59"/>
    <cellStyle name="No-definido" xfId="60"/>
    <cellStyle name="Normal 10" xfId="61"/>
    <cellStyle name="Normal 2" xfId="62"/>
    <cellStyle name="Normal_graficos" xfId="63"/>
    <cellStyle name="Normal_operacional" xfId="64"/>
    <cellStyle name="Notas" xfId="65"/>
    <cellStyle name="Percent" xfId="66"/>
    <cellStyle name="Porcentual 2 10" xfId="67"/>
    <cellStyle name="Salida" xfId="68"/>
    <cellStyle name="Texto de advertencia" xfId="69"/>
    <cellStyle name="Texto explicativo" xfId="70"/>
    <cellStyle name="Título" xfId="71"/>
    <cellStyle name="Título 1" xfId="72"/>
    <cellStyle name="Título 2" xfId="73"/>
    <cellStyle name="Título 3" xfId="74"/>
    <cellStyle name="Total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styles" Target="styles.xml" /><Relationship Id="rId26" Type="http://schemas.openxmlformats.org/officeDocument/2006/relationships/sharedStrings" Target="sharedStrings.xml" /><Relationship Id="rId27" Type="http://schemas.openxmlformats.org/officeDocument/2006/relationships/externalLink" Target="externalLinks/externalLink1.xml" /><Relationship Id="rId28" Type="http://schemas.openxmlformats.org/officeDocument/2006/relationships/externalLink" Target="externalLinks/externalLink2.xml" /><Relationship Id="rId29" Type="http://schemas.openxmlformats.org/officeDocument/2006/relationships/externalLink" Target="externalLinks/externalLink3.xml" /><Relationship Id="rId30" Type="http://schemas.openxmlformats.org/officeDocument/2006/relationships/externalLink" Target="externalLinks/externalLink4.xml" /><Relationship Id="rId3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523875</xdr:colOff>
      <xdr:row>50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657850" y="964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523875</xdr:colOff>
      <xdr:row>50</xdr:row>
      <xdr:rowOff>0</xdr:rowOff>
    </xdr:from>
    <xdr:ext cx="7620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6772275" y="96488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523875</xdr:colOff>
      <xdr:row>45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6334125" y="8210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4</xdr:col>
      <xdr:colOff>523875</xdr:colOff>
      <xdr:row>45</xdr:row>
      <xdr:rowOff>0</xdr:rowOff>
    </xdr:from>
    <xdr:ext cx="7620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7191375" y="821055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523875</xdr:colOff>
      <xdr:row>46</xdr:row>
      <xdr:rowOff>0</xdr:rowOff>
    </xdr:from>
    <xdr:ext cx="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5553075" y="89058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523875</xdr:colOff>
      <xdr:row>46</xdr:row>
      <xdr:rowOff>0</xdr:rowOff>
    </xdr:from>
    <xdr:ext cx="0" cy="200025"/>
    <xdr:sp fLocksText="0">
      <xdr:nvSpPr>
        <xdr:cNvPr id="2" name="Text Box 1"/>
        <xdr:cNvSpPr txBox="1">
          <a:spLocks noChangeArrowheads="1"/>
        </xdr:cNvSpPr>
      </xdr:nvSpPr>
      <xdr:spPr>
        <a:xfrm>
          <a:off x="6477000" y="8905875"/>
          <a:ext cx="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ess%20Releases%20ENI-EOC\4Q%202016\Cons%20%20Elect%20%20Extranjero%20y%20Nacional%2012-2016V3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ess%20Releases%20ENI-EOC\4Q%202016\DatosEnvioEnersis-0416%20v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uadros%20An&#225;lisis%20Razonado%2012.2016(draftv3)%20sin%20chile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Press%20Releases%20ENI-EOC\4Q%202016\Nota%20Segmentos%20Grupo%20Enel%20Americas%2012-2016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Enel Distribución Chile"/>
      <sheetName val="Edesur"/>
      <sheetName val="Edelnor"/>
      <sheetName val="Ampla"/>
      <sheetName val="Coelce"/>
      <sheetName val="Codens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pal"/>
      <sheetName val="DetalleChile"/>
      <sheetName val="Detalle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BITDA País"/>
      <sheetName val="Resumen Energía y EBITDA"/>
      <sheetName val="Generation Business"/>
      <sheetName val="Distribution Business"/>
      <sheetName val="Ingresos Ventas Energía"/>
      <sheetName val="EERR Total"/>
      <sheetName val="EERR discontinuadas"/>
      <sheetName val="EERR sin reorganización"/>
      <sheetName val="Liquidez disponible"/>
      <sheetName val="Res Explotación Continuadas"/>
      <sheetName val="Res Explotación Discontinuadas"/>
      <sheetName val="Res Cont y Disc"/>
      <sheetName val="EBITDA y otros por filial"/>
      <sheetName val="Resultado No Operacional"/>
      <sheetName val="EEFF"/>
      <sheetName val="Ratios"/>
      <sheetName val="Información PPE"/>
      <sheetName val="Seg Enel-Ch 2015"/>
      <sheetName val="SEG Enel-Ch (2 meses)"/>
      <sheetName val="SEG Enel-Ch (10 meses)"/>
      <sheetName val="SEG País Enel-A"/>
      <sheetName val="SEG NEG Enel-A "/>
      <sheetName val="SEG GENE Enel-A"/>
      <sheetName val="SEG DIST Enel-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gmentos pais"/>
      <sheetName val="Segmentos LN resumen"/>
      <sheetName val="Segmentos LN Generacion"/>
      <sheetName val="Segmentos LN Distribuc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L25"/>
  <sheetViews>
    <sheetView showGridLines="0" tabSelected="1" zoomScalePageLayoutView="0" workbookViewId="0" topLeftCell="A1">
      <selection activeCell="A1" sqref="A1"/>
    </sheetView>
  </sheetViews>
  <sheetFormatPr defaultColWidth="11.421875" defaultRowHeight="12.75"/>
  <cols>
    <col min="2" max="2" width="11.421875" style="321" customWidth="1"/>
    <col min="3" max="3" width="26.140625" style="0" bestFit="1" customWidth="1"/>
    <col min="4" max="4" width="2.57421875" style="0" customWidth="1"/>
    <col min="6" max="6" width="2.00390625" style="0" customWidth="1"/>
    <col min="8" max="8" width="1.8515625" style="0" customWidth="1"/>
    <col min="10" max="10" width="11.421875" style="321" customWidth="1"/>
  </cols>
  <sheetData>
    <row r="1" s="321" customFormat="1" ht="12.75"/>
    <row r="2" s="321" customFormat="1" ht="12.75"/>
    <row r="3" s="321" customFormat="1" ht="12.75"/>
    <row r="4" spans="3:9" ht="15.75">
      <c r="C4" s="370"/>
      <c r="D4" s="370"/>
      <c r="E4" s="400" t="s">
        <v>35</v>
      </c>
      <c r="F4" s="400"/>
      <c r="G4" s="400"/>
      <c r="H4" s="370"/>
      <c r="I4" s="371"/>
    </row>
    <row r="5" spans="3:9" ht="12.75" customHeight="1">
      <c r="C5" s="399" t="s">
        <v>111</v>
      </c>
      <c r="D5" s="372"/>
      <c r="E5" s="401" t="s">
        <v>199</v>
      </c>
      <c r="F5" s="401"/>
      <c r="G5" s="401"/>
      <c r="H5" s="371"/>
      <c r="I5" s="373"/>
    </row>
    <row r="6" spans="3:9" ht="12.75" customHeight="1">
      <c r="C6" s="399"/>
      <c r="D6" s="372"/>
      <c r="E6" s="374">
        <v>2016</v>
      </c>
      <c r="F6" s="375"/>
      <c r="G6" s="374">
        <v>2015</v>
      </c>
      <c r="H6" s="371"/>
      <c r="I6" s="376" t="s">
        <v>55</v>
      </c>
    </row>
    <row r="7" spans="3:9" ht="15.75">
      <c r="C7" s="377"/>
      <c r="D7" s="377"/>
      <c r="E7" s="402" t="s">
        <v>198</v>
      </c>
      <c r="F7" s="402"/>
      <c r="G7" s="402"/>
      <c r="H7" s="377"/>
      <c r="I7" s="376" t="s">
        <v>21</v>
      </c>
    </row>
    <row r="8" spans="3:9" ht="15">
      <c r="C8" s="143" t="s">
        <v>10</v>
      </c>
      <c r="D8" s="143"/>
      <c r="E8" s="144">
        <v>208252.557</v>
      </c>
      <c r="F8" s="144"/>
      <c r="G8" s="144">
        <v>205438.238</v>
      </c>
      <c r="H8" s="143"/>
      <c r="I8" s="145">
        <v>1.3699100164595412</v>
      </c>
    </row>
    <row r="9" spans="3:9" ht="15">
      <c r="C9" s="143" t="s">
        <v>58</v>
      </c>
      <c r="D9" s="143"/>
      <c r="E9" s="144">
        <v>463583.474</v>
      </c>
      <c r="F9" s="144"/>
      <c r="G9" s="144">
        <v>383211.275</v>
      </c>
      <c r="H9" s="143"/>
      <c r="I9" s="145">
        <v>20.97333879333272</v>
      </c>
    </row>
    <row r="10" spans="3:9" ht="15">
      <c r="C10" s="143" t="s">
        <v>14</v>
      </c>
      <c r="D10" s="143"/>
      <c r="E10" s="144">
        <v>743460.061</v>
      </c>
      <c r="F10" s="144"/>
      <c r="G10" s="144">
        <v>707189.362</v>
      </c>
      <c r="H10" s="143"/>
      <c r="I10" s="145">
        <v>5.12885246144299</v>
      </c>
    </row>
    <row r="11" spans="3:9" ht="15">
      <c r="C11" s="143" t="s">
        <v>59</v>
      </c>
      <c r="D11" s="143"/>
      <c r="E11" s="144">
        <v>304904.767</v>
      </c>
      <c r="F11" s="144"/>
      <c r="G11" s="144">
        <v>352146.682</v>
      </c>
      <c r="H11" s="143"/>
      <c r="I11" s="145">
        <v>-13.415408241728077</v>
      </c>
    </row>
    <row r="12" spans="3:9" ht="15.75">
      <c r="C12" s="318" t="s">
        <v>399</v>
      </c>
      <c r="D12" s="320"/>
      <c r="E12" s="319">
        <v>1643368.7219999998</v>
      </c>
      <c r="F12" s="320"/>
      <c r="G12" s="319">
        <v>1615112.236</v>
      </c>
      <c r="H12" s="320"/>
      <c r="I12" s="398">
        <v>1.7495060324711487</v>
      </c>
    </row>
    <row r="13" s="321" customFormat="1" ht="12.75"/>
    <row r="14" s="321" customFormat="1" ht="12.75"/>
    <row r="15" s="321" customFormat="1" ht="12.75"/>
    <row r="25" ht="12.75">
      <c r="L25" s="72"/>
    </row>
  </sheetData>
  <sheetProtection/>
  <mergeCells count="4">
    <mergeCell ref="C5:C6"/>
    <mergeCell ref="E4:G4"/>
    <mergeCell ref="E5:G5"/>
    <mergeCell ref="E7:G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B3:J96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8" customWidth="1"/>
    <col min="2" max="2" width="49.57421875" style="128" customWidth="1"/>
    <col min="3" max="3" width="3.28125" style="128" customWidth="1"/>
    <col min="4" max="4" width="11.421875" style="128" customWidth="1"/>
    <col min="5" max="5" width="3.28125" style="128" customWidth="1"/>
    <col min="6" max="6" width="11.421875" style="128" customWidth="1"/>
    <col min="7" max="7" width="3.7109375" style="128" customWidth="1"/>
    <col min="8" max="8" width="11.421875" style="128" customWidth="1"/>
    <col min="9" max="9" width="3.8515625" style="128" customWidth="1"/>
    <col min="10" max="16384" width="11.421875" style="128" customWidth="1"/>
  </cols>
  <sheetData>
    <row r="3" spans="2:10" ht="12.75">
      <c r="B3" s="416" t="s">
        <v>237</v>
      </c>
      <c r="C3" s="416"/>
      <c r="D3" s="416"/>
      <c r="E3" s="416"/>
      <c r="F3" s="416"/>
      <c r="G3" s="416"/>
      <c r="H3" s="416"/>
      <c r="I3" s="416"/>
      <c r="J3" s="416"/>
    </row>
    <row r="4" spans="2:10" ht="12.75">
      <c r="B4" s="416" t="s">
        <v>211</v>
      </c>
      <c r="C4" s="416"/>
      <c r="D4" s="416"/>
      <c r="E4" s="416"/>
      <c r="F4" s="416"/>
      <c r="G4" s="416"/>
      <c r="H4" s="416"/>
      <c r="I4" s="416"/>
      <c r="J4" s="416"/>
    </row>
    <row r="5" spans="2:10" ht="12.75">
      <c r="B5" s="417"/>
      <c r="C5" s="417"/>
      <c r="D5" s="417"/>
      <c r="E5" s="417"/>
      <c r="F5" s="417"/>
      <c r="G5" s="417"/>
      <c r="H5" s="417"/>
      <c r="I5" s="417"/>
      <c r="J5" s="417"/>
    </row>
    <row r="6" spans="2:10" ht="12.75" customHeight="1">
      <c r="B6" s="154"/>
      <c r="C6" s="154"/>
      <c r="D6" s="418" t="s">
        <v>212</v>
      </c>
      <c r="E6" s="418"/>
      <c r="F6" s="418"/>
      <c r="G6" s="418"/>
      <c r="H6" s="418"/>
      <c r="I6" s="418"/>
      <c r="J6" s="418"/>
    </row>
    <row r="7" spans="2:10" ht="12.75">
      <c r="B7" s="154"/>
      <c r="C7" s="154"/>
      <c r="D7" s="155">
        <v>2016</v>
      </c>
      <c r="E7" s="155"/>
      <c r="F7" s="155">
        <v>2015</v>
      </c>
      <c r="G7" s="155"/>
      <c r="H7" s="155" t="s">
        <v>55</v>
      </c>
      <c r="I7" s="170"/>
      <c r="J7" s="155" t="s">
        <v>55</v>
      </c>
    </row>
    <row r="8" spans="2:10" ht="12.75">
      <c r="B8" s="154"/>
      <c r="C8" s="154"/>
      <c r="D8" s="420" t="s">
        <v>213</v>
      </c>
      <c r="E8" s="420"/>
      <c r="F8" s="420"/>
      <c r="G8" s="420"/>
      <c r="H8" s="420"/>
      <c r="I8" s="170"/>
      <c r="J8" s="170" t="s">
        <v>21</v>
      </c>
    </row>
    <row r="9" spans="2:10" ht="12.75">
      <c r="B9" s="169" t="s">
        <v>219</v>
      </c>
      <c r="C9" s="154"/>
      <c r="D9" s="154"/>
      <c r="E9" s="154"/>
      <c r="F9" s="154"/>
      <c r="G9" s="154"/>
      <c r="H9" s="154"/>
      <c r="I9" s="154"/>
      <c r="J9" s="154"/>
    </row>
    <row r="10" spans="2:10" ht="12.75">
      <c r="B10" s="154" t="s">
        <v>238</v>
      </c>
      <c r="C10" s="154"/>
      <c r="D10" s="136">
        <v>1659727.328</v>
      </c>
      <c r="E10" s="136"/>
      <c r="F10" s="136">
        <v>1543812.461</v>
      </c>
      <c r="G10" s="136"/>
      <c r="H10" s="136">
        <v>115914.86700000009</v>
      </c>
      <c r="I10" s="136"/>
      <c r="J10" s="157">
        <v>7.5083515600668616</v>
      </c>
    </row>
    <row r="11" spans="2:10" ht="12.75">
      <c r="B11" s="154" t="s">
        <v>10</v>
      </c>
      <c r="C11" s="154"/>
      <c r="D11" s="136">
        <v>207605.2</v>
      </c>
      <c r="E11" s="136"/>
      <c r="F11" s="136">
        <v>212136.445</v>
      </c>
      <c r="G11" s="136"/>
      <c r="H11" s="136">
        <v>-4531.244999999995</v>
      </c>
      <c r="I11" s="136"/>
      <c r="J11" s="157">
        <v>-2.1360049660490876</v>
      </c>
    </row>
    <row r="12" spans="2:10" ht="12.75">
      <c r="B12" s="154" t="s">
        <v>58</v>
      </c>
      <c r="C12" s="154"/>
      <c r="D12" s="136">
        <v>387093.92</v>
      </c>
      <c r="E12" s="136"/>
      <c r="F12" s="136">
        <v>305829.811</v>
      </c>
      <c r="G12" s="136"/>
      <c r="H12" s="136">
        <v>81264.109</v>
      </c>
      <c r="I12" s="136"/>
      <c r="J12" s="157">
        <v>26.571676820609213</v>
      </c>
    </row>
    <row r="13" spans="2:10" ht="12.75">
      <c r="B13" s="154" t="s">
        <v>14</v>
      </c>
      <c r="C13" s="154"/>
      <c r="D13" s="136">
        <v>778880.285</v>
      </c>
      <c r="E13" s="136"/>
      <c r="F13" s="136">
        <v>778768.427</v>
      </c>
      <c r="G13" s="136"/>
      <c r="H13" s="136">
        <v>111.85800000000745</v>
      </c>
      <c r="I13" s="136"/>
      <c r="J13" s="157">
        <v>0.014363448250076516</v>
      </c>
    </row>
    <row r="14" spans="2:10" ht="12.75">
      <c r="B14" s="154" t="s">
        <v>59</v>
      </c>
      <c r="C14" s="154"/>
      <c r="D14" s="136">
        <v>458974.301</v>
      </c>
      <c r="E14" s="136"/>
      <c r="F14" s="136">
        <v>437887.044</v>
      </c>
      <c r="G14" s="136"/>
      <c r="H14" s="136">
        <v>21087.256999999983</v>
      </c>
      <c r="I14" s="136"/>
      <c r="J14" s="157">
        <v>4.81568415620901</v>
      </c>
    </row>
    <row r="15" spans="2:10" ht="12.75">
      <c r="B15" s="167" t="s">
        <v>239</v>
      </c>
      <c r="C15" s="162"/>
      <c r="D15" s="163">
        <v>3492281.034</v>
      </c>
      <c r="E15" s="163"/>
      <c r="F15" s="163">
        <v>3278434.188</v>
      </c>
      <c r="G15" s="163"/>
      <c r="H15" s="163">
        <v>213846.84600000008</v>
      </c>
      <c r="I15" s="163"/>
      <c r="J15" s="164">
        <v>6.522834796645904</v>
      </c>
    </row>
    <row r="16" spans="2:10" ht="12.75">
      <c r="B16" s="169" t="s">
        <v>214</v>
      </c>
      <c r="C16" s="154"/>
      <c r="D16" s="154"/>
      <c r="E16" s="154"/>
      <c r="F16" s="154"/>
      <c r="G16" s="154"/>
      <c r="H16" s="154"/>
      <c r="I16" s="154"/>
      <c r="J16" s="154"/>
    </row>
    <row r="17" spans="2:10" ht="12.75">
      <c r="B17" s="154" t="s">
        <v>238</v>
      </c>
      <c r="C17" s="154"/>
      <c r="D17" s="136">
        <v>1315760.852</v>
      </c>
      <c r="E17" s="136"/>
      <c r="F17" s="136">
        <v>1257732.165</v>
      </c>
      <c r="G17" s="136"/>
      <c r="H17" s="136">
        <v>58028.68699999992</v>
      </c>
      <c r="I17" s="136"/>
      <c r="J17" s="157">
        <v>4.613755504932948</v>
      </c>
    </row>
    <row r="18" spans="2:10" ht="12.75">
      <c r="B18" s="154" t="s">
        <v>10</v>
      </c>
      <c r="C18" s="154"/>
      <c r="D18" s="136">
        <v>664100.267</v>
      </c>
      <c r="E18" s="136"/>
      <c r="F18" s="136">
        <v>607344.916</v>
      </c>
      <c r="G18" s="136"/>
      <c r="H18" s="136">
        <v>56755.351000000024</v>
      </c>
      <c r="I18" s="136"/>
      <c r="J18" s="157">
        <v>9.344830178836961</v>
      </c>
    </row>
    <row r="19" spans="2:10" ht="12.75">
      <c r="B19" s="154" t="s">
        <v>58</v>
      </c>
      <c r="C19" s="154"/>
      <c r="D19" s="136">
        <v>1684138.548</v>
      </c>
      <c r="E19" s="136"/>
      <c r="F19" s="136">
        <v>1836864.322</v>
      </c>
      <c r="G19" s="136"/>
      <c r="H19" s="136">
        <v>-152725.77399999998</v>
      </c>
      <c r="I19" s="136"/>
      <c r="J19" s="157">
        <v>-8.314483120544814</v>
      </c>
    </row>
    <row r="20" spans="2:10" ht="12.75">
      <c r="B20" s="154" t="s">
        <v>14</v>
      </c>
      <c r="C20" s="154"/>
      <c r="D20" s="136">
        <v>923911.912</v>
      </c>
      <c r="E20" s="136"/>
      <c r="F20" s="136">
        <v>884467.266</v>
      </c>
      <c r="G20" s="136"/>
      <c r="H20" s="136">
        <v>39444.646000000066</v>
      </c>
      <c r="I20" s="136"/>
      <c r="J20" s="157">
        <v>4.459706708919642</v>
      </c>
    </row>
    <row r="21" spans="2:10" ht="12.75">
      <c r="B21" s="154" t="s">
        <v>59</v>
      </c>
      <c r="C21" s="154"/>
      <c r="D21" s="136">
        <v>585196.341</v>
      </c>
      <c r="E21" s="136"/>
      <c r="F21" s="136">
        <v>562046.426</v>
      </c>
      <c r="G21" s="136"/>
      <c r="H21" s="136">
        <v>23149.915000000037</v>
      </c>
      <c r="I21" s="136"/>
      <c r="J21" s="157">
        <v>4.118861704139731</v>
      </c>
    </row>
    <row r="22" spans="2:10" ht="12.75">
      <c r="B22" s="167" t="s">
        <v>240</v>
      </c>
      <c r="C22" s="162"/>
      <c r="D22" s="163">
        <v>5173107.92</v>
      </c>
      <c r="E22" s="163"/>
      <c r="F22" s="163">
        <v>5148455.095</v>
      </c>
      <c r="G22" s="163"/>
      <c r="H22" s="163">
        <v>24652.82500000007</v>
      </c>
      <c r="I22" s="163"/>
      <c r="J22" s="164">
        <v>0.4788392740172176</v>
      </c>
    </row>
    <row r="23" spans="2:10" ht="12.75">
      <c r="B23" s="154" t="s">
        <v>216</v>
      </c>
      <c r="C23" s="154"/>
      <c r="D23" s="136">
        <v>-926690.6604550001</v>
      </c>
      <c r="E23" s="136"/>
      <c r="F23" s="136">
        <v>-728043.565</v>
      </c>
      <c r="G23" s="136"/>
      <c r="H23" s="136">
        <v>-198647.09545500018</v>
      </c>
      <c r="I23" s="136"/>
      <c r="J23" s="174">
        <v>27.28505614289718</v>
      </c>
    </row>
    <row r="24" spans="2:10" ht="12.75">
      <c r="B24" s="158" t="s">
        <v>217</v>
      </c>
      <c r="C24" s="158"/>
      <c r="D24" s="152">
        <v>7738699.293545</v>
      </c>
      <c r="E24" s="158"/>
      <c r="F24" s="152">
        <v>7698845.718</v>
      </c>
      <c r="G24" s="152"/>
      <c r="H24" s="152">
        <v>39852.57554499997</v>
      </c>
      <c r="I24" s="158"/>
      <c r="J24" s="153">
        <v>0.5176565033875313</v>
      </c>
    </row>
    <row r="25" spans="2:10" ht="12.75">
      <c r="B25" s="154"/>
      <c r="C25" s="154"/>
      <c r="D25" s="154"/>
      <c r="E25" s="154"/>
      <c r="F25" s="154"/>
      <c r="G25" s="154"/>
      <c r="H25" s="154"/>
      <c r="I25" s="154"/>
      <c r="J25" s="154"/>
    </row>
    <row r="26" spans="2:10" ht="12.75">
      <c r="B26" s="169" t="s">
        <v>219</v>
      </c>
      <c r="C26" s="154"/>
      <c r="D26" s="154"/>
      <c r="E26" s="154"/>
      <c r="F26" s="154"/>
      <c r="G26" s="154"/>
      <c r="H26" s="154"/>
      <c r="I26" s="154"/>
      <c r="J26" s="154"/>
    </row>
    <row r="27" spans="2:10" ht="12.75">
      <c r="B27" s="154" t="s">
        <v>238</v>
      </c>
      <c r="C27" s="154"/>
      <c r="D27" s="136">
        <v>-895060.114</v>
      </c>
      <c r="E27" s="136"/>
      <c r="F27" s="136">
        <v>-880891.222</v>
      </c>
      <c r="G27" s="136"/>
      <c r="H27" s="136">
        <v>-14168.891999999993</v>
      </c>
      <c r="I27" s="136"/>
      <c r="J27" s="157">
        <v>1.6084723795783296</v>
      </c>
    </row>
    <row r="28" spans="2:10" ht="12.75">
      <c r="B28" s="154" t="s">
        <v>10</v>
      </c>
      <c r="C28" s="154"/>
      <c r="D28" s="136">
        <v>-59538.589</v>
      </c>
      <c r="E28" s="136"/>
      <c r="F28" s="136">
        <v>-50332.37</v>
      </c>
      <c r="G28" s="136"/>
      <c r="H28" s="136">
        <v>-9206.218999999997</v>
      </c>
      <c r="I28" s="136"/>
      <c r="J28" s="157">
        <v>18.2908513944406</v>
      </c>
    </row>
    <row r="29" spans="2:10" ht="12.75">
      <c r="B29" s="154" t="s">
        <v>58</v>
      </c>
      <c r="C29" s="154"/>
      <c r="D29" s="136">
        <v>-181654.011</v>
      </c>
      <c r="E29" s="136"/>
      <c r="F29" s="136">
        <v>-131431.046</v>
      </c>
      <c r="G29" s="136"/>
      <c r="H29" s="136">
        <v>-50222.965</v>
      </c>
      <c r="I29" s="136"/>
      <c r="J29" s="157">
        <v>38.21240607032832</v>
      </c>
    </row>
    <row r="30" spans="2:10" ht="12.75">
      <c r="B30" s="154" t="s">
        <v>14</v>
      </c>
      <c r="C30" s="154"/>
      <c r="D30" s="136">
        <v>-293212.188</v>
      </c>
      <c r="E30" s="136"/>
      <c r="F30" s="136">
        <v>-321664.855</v>
      </c>
      <c r="G30" s="136"/>
      <c r="H30" s="136">
        <v>28452.666999999958</v>
      </c>
      <c r="I30" s="136"/>
      <c r="J30" s="157">
        <v>-8.845438523272907</v>
      </c>
    </row>
    <row r="31" spans="2:10" ht="12.75">
      <c r="B31" s="154" t="s">
        <v>59</v>
      </c>
      <c r="C31" s="154"/>
      <c r="D31" s="136">
        <v>-234673.612</v>
      </c>
      <c r="E31" s="136"/>
      <c r="F31" s="136">
        <v>-174512.696</v>
      </c>
      <c r="G31" s="136"/>
      <c r="H31" s="136">
        <v>-60160.916</v>
      </c>
      <c r="I31" s="136"/>
      <c r="J31" s="157">
        <v>34.47366144638553</v>
      </c>
    </row>
    <row r="32" spans="2:10" ht="12.75">
      <c r="B32" s="167" t="s">
        <v>241</v>
      </c>
      <c r="C32" s="162"/>
      <c r="D32" s="163">
        <v>-1664138.514</v>
      </c>
      <c r="E32" s="163"/>
      <c r="F32" s="163">
        <v>-1558832.189</v>
      </c>
      <c r="G32" s="163"/>
      <c r="H32" s="163">
        <v>-105306.32500000003</v>
      </c>
      <c r="I32" s="163"/>
      <c r="J32" s="164">
        <v>6.755462566342985</v>
      </c>
    </row>
    <row r="33" spans="2:10" ht="12.75">
      <c r="B33" s="169" t="s">
        <v>214</v>
      </c>
      <c r="C33" s="154"/>
      <c r="D33" s="154"/>
      <c r="E33" s="154"/>
      <c r="F33" s="154"/>
      <c r="G33" s="154"/>
      <c r="H33" s="154"/>
      <c r="I33" s="154"/>
      <c r="J33" s="154"/>
    </row>
    <row r="34" spans="2:10" ht="12.75">
      <c r="B34" s="154" t="s">
        <v>238</v>
      </c>
      <c r="C34" s="154"/>
      <c r="D34" s="136">
        <v>-1042329.385</v>
      </c>
      <c r="E34" s="136"/>
      <c r="F34" s="136">
        <v>-983732.902</v>
      </c>
      <c r="G34" s="136"/>
      <c r="H34" s="136">
        <v>-58596.48300000001</v>
      </c>
      <c r="I34" s="136"/>
      <c r="J34" s="157">
        <v>5.956543984741103</v>
      </c>
    </row>
    <row r="35" spans="2:10" ht="12.75">
      <c r="B35" s="154" t="s">
        <v>10</v>
      </c>
      <c r="C35" s="154"/>
      <c r="D35" s="136">
        <v>-303352.49</v>
      </c>
      <c r="E35" s="136"/>
      <c r="F35" s="136">
        <v>-157387.237</v>
      </c>
      <c r="G35" s="136"/>
      <c r="H35" s="136">
        <v>-145965.253</v>
      </c>
      <c r="I35" s="136"/>
      <c r="J35" s="157">
        <v>92.742750798783</v>
      </c>
    </row>
    <row r="36" spans="2:10" ht="12.75">
      <c r="B36" s="154" t="s">
        <v>58</v>
      </c>
      <c r="C36" s="154"/>
      <c r="D36" s="136">
        <v>-1142263.697</v>
      </c>
      <c r="E36" s="136"/>
      <c r="F36" s="136">
        <v>-1386390.872</v>
      </c>
      <c r="G36" s="136"/>
      <c r="H36" s="136">
        <v>244127.17500000005</v>
      </c>
      <c r="I36" s="136"/>
      <c r="J36" s="157">
        <v>-17.608827346635913</v>
      </c>
    </row>
    <row r="37" spans="2:10" ht="12.75">
      <c r="B37" s="154" t="s">
        <v>14</v>
      </c>
      <c r="C37" s="154"/>
      <c r="D37" s="136">
        <v>-532281.721</v>
      </c>
      <c r="E37" s="136"/>
      <c r="F37" s="136">
        <v>-500570.712</v>
      </c>
      <c r="G37" s="136"/>
      <c r="H37" s="136">
        <v>-31711.00900000002</v>
      </c>
      <c r="I37" s="136"/>
      <c r="J37" s="157">
        <v>6.334970912161553</v>
      </c>
    </row>
    <row r="38" spans="2:10" ht="12.75">
      <c r="B38" s="154" t="s">
        <v>59</v>
      </c>
      <c r="C38" s="154"/>
      <c r="D38" s="136">
        <v>-395535.703</v>
      </c>
      <c r="E38" s="136"/>
      <c r="F38" s="136">
        <v>-379015.102</v>
      </c>
      <c r="G38" s="136"/>
      <c r="H38" s="136">
        <v>-16520.600999999966</v>
      </c>
      <c r="I38" s="136"/>
      <c r="J38" s="157">
        <v>4.3588239394217965</v>
      </c>
    </row>
    <row r="39" spans="2:10" ht="12.75">
      <c r="B39" s="167" t="s">
        <v>242</v>
      </c>
      <c r="C39" s="162"/>
      <c r="D39" s="163">
        <v>-3415762.9959999993</v>
      </c>
      <c r="E39" s="163"/>
      <c r="F39" s="163">
        <v>-3407096.8249999997</v>
      </c>
      <c r="G39" s="163"/>
      <c r="H39" s="163">
        <v>-8666.170999999944</v>
      </c>
      <c r="I39" s="163"/>
      <c r="J39" s="164">
        <v>0.2543564637321305</v>
      </c>
    </row>
    <row r="40" spans="2:10" ht="12.75">
      <c r="B40" s="154" t="s">
        <v>216</v>
      </c>
      <c r="C40" s="154"/>
      <c r="D40" s="136">
        <v>938044.74011</v>
      </c>
      <c r="E40" s="136"/>
      <c r="F40" s="136">
        <v>706741.943</v>
      </c>
      <c r="G40" s="136"/>
      <c r="H40" s="136">
        <v>231302.79711000004</v>
      </c>
      <c r="I40" s="136"/>
      <c r="J40" s="174">
        <v>32.72804160004412</v>
      </c>
    </row>
    <row r="41" spans="2:10" ht="12.75">
      <c r="B41" s="158" t="s">
        <v>218</v>
      </c>
      <c r="C41" s="158"/>
      <c r="D41" s="152">
        <v>-4141856.7698899996</v>
      </c>
      <c r="E41" s="158"/>
      <c r="F41" s="152">
        <v>-4259187.0709999995</v>
      </c>
      <c r="G41" s="152"/>
      <c r="H41" s="152">
        <v>117330.30111000007</v>
      </c>
      <c r="I41" s="158"/>
      <c r="J41" s="153">
        <v>-2.754758106514732</v>
      </c>
    </row>
    <row r="42" spans="2:10" ht="12.75">
      <c r="B42" s="154"/>
      <c r="C42" s="154"/>
      <c r="D42" s="154"/>
      <c r="E42" s="154"/>
      <c r="F42" s="154"/>
      <c r="G42" s="154"/>
      <c r="H42" s="154"/>
      <c r="I42" s="154"/>
      <c r="J42" s="154"/>
    </row>
    <row r="43" spans="2:10" ht="12.75">
      <c r="B43" s="169" t="s">
        <v>219</v>
      </c>
      <c r="C43" s="154"/>
      <c r="D43" s="154"/>
      <c r="E43" s="154"/>
      <c r="F43" s="154"/>
      <c r="G43" s="154"/>
      <c r="H43" s="154"/>
      <c r="I43" s="154"/>
      <c r="J43" s="154"/>
    </row>
    <row r="44" spans="2:10" ht="12.75">
      <c r="B44" s="154" t="s">
        <v>238</v>
      </c>
      <c r="C44" s="154"/>
      <c r="D44" s="136">
        <v>-49187.984</v>
      </c>
      <c r="E44" s="136"/>
      <c r="F44" s="136">
        <v>-55718.546</v>
      </c>
      <c r="G44" s="136"/>
      <c r="H44" s="136">
        <v>6530.562000000005</v>
      </c>
      <c r="I44" s="136"/>
      <c r="J44" s="157">
        <v>-11.720625301313504</v>
      </c>
    </row>
    <row r="45" spans="2:10" ht="12.75">
      <c r="B45" s="154" t="s">
        <v>10</v>
      </c>
      <c r="C45" s="154"/>
      <c r="D45" s="136">
        <v>-36623.72</v>
      </c>
      <c r="E45" s="136"/>
      <c r="F45" s="136">
        <v>-52270.902</v>
      </c>
      <c r="G45" s="136"/>
      <c r="H45" s="136">
        <v>15647.182</v>
      </c>
      <c r="I45" s="136"/>
      <c r="J45" s="157">
        <v>-29.934784748883803</v>
      </c>
    </row>
    <row r="46" spans="2:10" ht="12.75">
      <c r="B46" s="154" t="s">
        <v>58</v>
      </c>
      <c r="C46" s="154"/>
      <c r="D46" s="136">
        <v>-9744.886</v>
      </c>
      <c r="E46" s="136"/>
      <c r="F46" s="136">
        <v>-10720.53</v>
      </c>
      <c r="G46" s="136"/>
      <c r="H46" s="136">
        <v>975.6440000000002</v>
      </c>
      <c r="I46" s="136"/>
      <c r="J46" s="157">
        <v>-9.100706774758338</v>
      </c>
    </row>
    <row r="47" spans="2:10" ht="12.75">
      <c r="B47" s="154" t="s">
        <v>14</v>
      </c>
      <c r="C47" s="154"/>
      <c r="D47" s="136">
        <v>-15189.352</v>
      </c>
      <c r="E47" s="136"/>
      <c r="F47" s="136">
        <v>-15498.785</v>
      </c>
      <c r="G47" s="136"/>
      <c r="H47" s="136">
        <v>309.4329999999991</v>
      </c>
      <c r="I47" s="136"/>
      <c r="J47" s="157">
        <v>-1.9964984351999115</v>
      </c>
    </row>
    <row r="48" spans="2:10" ht="12.75">
      <c r="B48" s="154" t="s">
        <v>59</v>
      </c>
      <c r="C48" s="154"/>
      <c r="D48" s="136">
        <v>-18759.099</v>
      </c>
      <c r="E48" s="136"/>
      <c r="F48" s="136">
        <v>-18197.003</v>
      </c>
      <c r="G48" s="136"/>
      <c r="H48" s="136">
        <v>-562.0959999999977</v>
      </c>
      <c r="I48" s="136"/>
      <c r="J48" s="157">
        <v>3.0889482185610273</v>
      </c>
    </row>
    <row r="49" spans="2:10" ht="12.75">
      <c r="B49" s="167" t="s">
        <v>243</v>
      </c>
      <c r="C49" s="162"/>
      <c r="D49" s="163">
        <v>-129505.041</v>
      </c>
      <c r="E49" s="163"/>
      <c r="F49" s="163">
        <v>-152405.766</v>
      </c>
      <c r="G49" s="163"/>
      <c r="H49" s="163">
        <v>22900.725000000006</v>
      </c>
      <c r="I49" s="163"/>
      <c r="J49" s="164">
        <v>-15.02615393173511</v>
      </c>
    </row>
    <row r="50" spans="2:10" ht="12.75">
      <c r="B50" s="169" t="s">
        <v>214</v>
      </c>
      <c r="C50" s="154"/>
      <c r="D50" s="154"/>
      <c r="E50" s="154"/>
      <c r="F50" s="154"/>
      <c r="G50" s="154"/>
      <c r="H50" s="154"/>
      <c r="I50" s="154"/>
      <c r="J50" s="154"/>
    </row>
    <row r="51" spans="2:10" ht="12.75">
      <c r="B51" s="154" t="s">
        <v>238</v>
      </c>
      <c r="C51" s="154"/>
      <c r="D51" s="136">
        <v>-29218.91</v>
      </c>
      <c r="E51" s="136"/>
      <c r="F51" s="136">
        <v>-26701.72</v>
      </c>
      <c r="G51" s="136"/>
      <c r="H51" s="136">
        <v>-2517.1899999999987</v>
      </c>
      <c r="I51" s="136"/>
      <c r="J51" s="157">
        <v>9.427070615675692</v>
      </c>
    </row>
    <row r="52" spans="2:10" ht="12.75">
      <c r="B52" s="154" t="s">
        <v>10</v>
      </c>
      <c r="C52" s="154"/>
      <c r="D52" s="136">
        <v>-150374.948</v>
      </c>
      <c r="E52" s="136"/>
      <c r="F52" s="136">
        <v>-192040.063</v>
      </c>
      <c r="G52" s="136"/>
      <c r="H52" s="136">
        <v>41665.11499999999</v>
      </c>
      <c r="I52" s="136"/>
      <c r="J52" s="157">
        <v>-21.696053598982623</v>
      </c>
    </row>
    <row r="53" spans="2:10" ht="12.75">
      <c r="B53" s="154" t="s">
        <v>58</v>
      </c>
      <c r="C53" s="154"/>
      <c r="D53" s="136">
        <v>-58262.125</v>
      </c>
      <c r="E53" s="136"/>
      <c r="F53" s="136">
        <v>-70295.952</v>
      </c>
      <c r="G53" s="136"/>
      <c r="H53" s="136">
        <v>12033.827000000005</v>
      </c>
      <c r="I53" s="136"/>
      <c r="J53" s="157">
        <v>-17.118805077140152</v>
      </c>
    </row>
    <row r="54" spans="2:10" ht="12.75">
      <c r="B54" s="154" t="s">
        <v>14</v>
      </c>
      <c r="C54" s="154"/>
      <c r="D54" s="136">
        <v>-27550.209</v>
      </c>
      <c r="E54" s="136"/>
      <c r="F54" s="136">
        <v>-32292.199</v>
      </c>
      <c r="G54" s="136"/>
      <c r="H54" s="136">
        <v>4741.990000000002</v>
      </c>
      <c r="I54" s="136"/>
      <c r="J54" s="157">
        <v>-14.684630179567526</v>
      </c>
    </row>
    <row r="55" spans="2:10" ht="12.75">
      <c r="B55" s="154" t="s">
        <v>59</v>
      </c>
      <c r="C55" s="154"/>
      <c r="D55" s="136">
        <v>-18880.133</v>
      </c>
      <c r="E55" s="136"/>
      <c r="F55" s="136">
        <v>-18116.758</v>
      </c>
      <c r="G55" s="136"/>
      <c r="H55" s="136">
        <v>-763.375</v>
      </c>
      <c r="I55" s="136"/>
      <c r="J55" s="157">
        <v>4.213640210903069</v>
      </c>
    </row>
    <row r="56" spans="2:10" ht="12.75">
      <c r="B56" s="167" t="s">
        <v>244</v>
      </c>
      <c r="C56" s="162"/>
      <c r="D56" s="163">
        <v>-284286.32499999995</v>
      </c>
      <c r="E56" s="163"/>
      <c r="F56" s="163">
        <v>-339446.69200000004</v>
      </c>
      <c r="G56" s="163"/>
      <c r="H56" s="163">
        <v>55160.367</v>
      </c>
      <c r="I56" s="163"/>
      <c r="J56" s="164">
        <v>-16.250082354610218</v>
      </c>
    </row>
    <row r="57" spans="2:10" ht="12.75">
      <c r="B57" s="154" t="s">
        <v>216</v>
      </c>
      <c r="C57" s="154"/>
      <c r="D57" s="136">
        <v>-48873.75564</v>
      </c>
      <c r="E57" s="136"/>
      <c r="F57" s="136">
        <v>-44295.088</v>
      </c>
      <c r="G57" s="136"/>
      <c r="H57" s="136">
        <v>-4578.66764</v>
      </c>
      <c r="I57" s="136"/>
      <c r="J57" s="174">
        <v>10.336739008171737</v>
      </c>
    </row>
    <row r="58" spans="2:10" ht="12.75">
      <c r="B58" s="158" t="s">
        <v>220</v>
      </c>
      <c r="C58" s="158"/>
      <c r="D58" s="152">
        <v>-462665.1216399999</v>
      </c>
      <c r="E58" s="158"/>
      <c r="F58" s="152">
        <v>-536147.5460000001</v>
      </c>
      <c r="G58" s="152"/>
      <c r="H58" s="152">
        <v>73483.42436</v>
      </c>
      <c r="I58" s="158"/>
      <c r="J58" s="153">
        <v>-13.705634747044082</v>
      </c>
    </row>
    <row r="59" spans="2:10" ht="12.75">
      <c r="B59" s="159"/>
      <c r="C59" s="160"/>
      <c r="D59" s="175"/>
      <c r="E59" s="175"/>
      <c r="F59" s="175"/>
      <c r="G59" s="175"/>
      <c r="H59" s="175"/>
      <c r="I59" s="159"/>
      <c r="J59" s="176"/>
    </row>
    <row r="60" spans="2:10" ht="12.75" customHeight="1">
      <c r="B60" s="154"/>
      <c r="C60" s="154"/>
      <c r="D60" s="418" t="s">
        <v>212</v>
      </c>
      <c r="E60" s="418"/>
      <c r="F60" s="418"/>
      <c r="G60" s="418"/>
      <c r="H60" s="418"/>
      <c r="I60" s="418"/>
      <c r="J60" s="418"/>
    </row>
    <row r="61" spans="2:10" ht="12.75">
      <c r="B61" s="154"/>
      <c r="C61" s="154"/>
      <c r="D61" s="155">
        <v>2016</v>
      </c>
      <c r="E61" s="155"/>
      <c r="F61" s="155">
        <v>2015</v>
      </c>
      <c r="G61" s="155"/>
      <c r="H61" s="155" t="s">
        <v>55</v>
      </c>
      <c r="I61" s="156"/>
      <c r="J61" s="155" t="s">
        <v>55</v>
      </c>
    </row>
    <row r="62" spans="2:10" ht="12.75">
      <c r="B62" s="154"/>
      <c r="C62" s="154"/>
      <c r="D62" s="419" t="s">
        <v>213</v>
      </c>
      <c r="E62" s="419"/>
      <c r="F62" s="419"/>
      <c r="G62" s="419"/>
      <c r="H62" s="419"/>
      <c r="I62" s="156"/>
      <c r="J62" s="156" t="s">
        <v>21</v>
      </c>
    </row>
    <row r="63" spans="2:10" ht="12.75">
      <c r="B63" s="169" t="s">
        <v>219</v>
      </c>
      <c r="C63" s="154"/>
      <c r="D63" s="154"/>
      <c r="E63" s="154"/>
      <c r="F63" s="154"/>
      <c r="G63" s="154"/>
      <c r="H63" s="154"/>
      <c r="I63" s="154"/>
      <c r="J63" s="154"/>
    </row>
    <row r="64" spans="2:10" ht="12.75">
      <c r="B64" s="154" t="s">
        <v>238</v>
      </c>
      <c r="C64" s="154"/>
      <c r="D64" s="136">
        <v>-119303.215</v>
      </c>
      <c r="E64" s="136"/>
      <c r="F64" s="136">
        <v>-90327.96</v>
      </c>
      <c r="G64" s="136"/>
      <c r="H64" s="136">
        <v>-28975.25499999999</v>
      </c>
      <c r="I64" s="136"/>
      <c r="J64" s="157">
        <v>32.07783614287314</v>
      </c>
    </row>
    <row r="65" spans="2:10" ht="12.75">
      <c r="B65" s="154" t="s">
        <v>10</v>
      </c>
      <c r="C65" s="154"/>
      <c r="D65" s="136">
        <v>-19344.113</v>
      </c>
      <c r="E65" s="136"/>
      <c r="F65" s="136">
        <v>-23389.085</v>
      </c>
      <c r="G65" s="136"/>
      <c r="H65" s="136">
        <v>4044.971999999998</v>
      </c>
      <c r="I65" s="136"/>
      <c r="J65" s="157">
        <v>-17.294272093157982</v>
      </c>
    </row>
    <row r="66" spans="2:10" ht="12.75">
      <c r="B66" s="154" t="s">
        <v>58</v>
      </c>
      <c r="C66" s="154"/>
      <c r="D66" s="136">
        <v>-12463.402</v>
      </c>
      <c r="E66" s="136"/>
      <c r="F66" s="136">
        <v>-10599.409</v>
      </c>
      <c r="G66" s="136"/>
      <c r="H66" s="136">
        <v>-1863.9930000000004</v>
      </c>
      <c r="I66" s="136"/>
      <c r="J66" s="157">
        <v>17.58582011506491</v>
      </c>
    </row>
    <row r="67" spans="2:10" ht="12.75">
      <c r="B67" s="154" t="s">
        <v>14</v>
      </c>
      <c r="C67" s="154"/>
      <c r="D67" s="136">
        <v>-33197.259</v>
      </c>
      <c r="E67" s="136"/>
      <c r="F67" s="136">
        <v>-29558.639</v>
      </c>
      <c r="G67" s="136"/>
      <c r="H67" s="136">
        <v>-3638.619999999999</v>
      </c>
      <c r="I67" s="136"/>
      <c r="J67" s="157">
        <v>12.309836051653122</v>
      </c>
    </row>
    <row r="68" spans="2:10" ht="12.75">
      <c r="B68" s="154" t="s">
        <v>59</v>
      </c>
      <c r="C68" s="154"/>
      <c r="D68" s="136">
        <v>-43414.244</v>
      </c>
      <c r="E68" s="136"/>
      <c r="F68" s="136">
        <v>-31408.734</v>
      </c>
      <c r="G68" s="136"/>
      <c r="H68" s="136">
        <v>-12005.509999999998</v>
      </c>
      <c r="I68" s="136"/>
      <c r="J68" s="157">
        <v>38.22347631076119</v>
      </c>
    </row>
    <row r="69" spans="2:10" ht="12.75">
      <c r="B69" s="161" t="s">
        <v>221</v>
      </c>
      <c r="C69" s="162"/>
      <c r="D69" s="163">
        <v>-227722.233</v>
      </c>
      <c r="E69" s="163"/>
      <c r="F69" s="163">
        <v>-185283.82700000002</v>
      </c>
      <c r="G69" s="163"/>
      <c r="H69" s="163">
        <v>-42438.40599999999</v>
      </c>
      <c r="I69" s="163"/>
      <c r="J69" s="164">
        <v>22.904538775529492</v>
      </c>
    </row>
    <row r="70" spans="2:10" ht="12.75">
      <c r="B70" s="169" t="s">
        <v>214</v>
      </c>
      <c r="C70" s="154"/>
      <c r="D70" s="154"/>
      <c r="E70" s="154"/>
      <c r="F70" s="154"/>
      <c r="G70" s="154"/>
      <c r="H70" s="154"/>
      <c r="I70" s="154"/>
      <c r="J70" s="154"/>
    </row>
    <row r="71" spans="2:10" ht="12.75">
      <c r="B71" s="154" t="s">
        <v>238</v>
      </c>
      <c r="C71" s="154"/>
      <c r="D71" s="136">
        <v>-52077.948</v>
      </c>
      <c r="E71" s="136"/>
      <c r="F71" s="136">
        <v>-62182.651</v>
      </c>
      <c r="G71" s="136"/>
      <c r="H71" s="136">
        <v>10104.703000000001</v>
      </c>
      <c r="I71" s="136"/>
      <c r="J71" s="157">
        <v>-16.250035721378296</v>
      </c>
    </row>
    <row r="72" spans="2:10" ht="12.75">
      <c r="B72" s="154" t="s">
        <v>10</v>
      </c>
      <c r="C72" s="154"/>
      <c r="D72" s="136">
        <v>-94219.495</v>
      </c>
      <c r="E72" s="136"/>
      <c r="F72" s="136">
        <v>-138623.389</v>
      </c>
      <c r="G72" s="136"/>
      <c r="H72" s="136">
        <v>44403.894</v>
      </c>
      <c r="I72" s="136"/>
      <c r="J72" s="157">
        <v>-32.03203609457276</v>
      </c>
    </row>
    <row r="73" spans="2:10" ht="12.75">
      <c r="B73" s="154" t="s">
        <v>58</v>
      </c>
      <c r="C73" s="154"/>
      <c r="D73" s="136">
        <v>-203261.235</v>
      </c>
      <c r="E73" s="136"/>
      <c r="F73" s="136">
        <v>-150045.257</v>
      </c>
      <c r="G73" s="136"/>
      <c r="H73" s="136">
        <v>-53215.977999999974</v>
      </c>
      <c r="I73" s="136"/>
      <c r="J73" s="157">
        <v>35.4666179151534</v>
      </c>
    </row>
    <row r="74" spans="2:10" ht="12.75">
      <c r="B74" s="154" t="s">
        <v>14</v>
      </c>
      <c r="C74" s="154"/>
      <c r="D74" s="136">
        <v>-57901.047</v>
      </c>
      <c r="E74" s="136"/>
      <c r="F74" s="136">
        <v>-56460.916</v>
      </c>
      <c r="G74" s="136"/>
      <c r="H74" s="136">
        <v>-1440.1310000000012</v>
      </c>
      <c r="I74" s="136"/>
      <c r="J74" s="157">
        <v>2.550668855602689</v>
      </c>
    </row>
    <row r="75" spans="2:10" ht="12.75">
      <c r="B75" s="154" t="s">
        <v>59</v>
      </c>
      <c r="C75" s="154"/>
      <c r="D75" s="136">
        <v>-28003.034</v>
      </c>
      <c r="E75" s="136"/>
      <c r="F75" s="136">
        <v>-26536.627</v>
      </c>
      <c r="G75" s="136"/>
      <c r="H75" s="136">
        <v>-1466.4069999999992</v>
      </c>
      <c r="I75" s="136"/>
      <c r="J75" s="157">
        <v>5.52597359114253</v>
      </c>
    </row>
    <row r="76" spans="2:10" ht="12.75">
      <c r="B76" s="161" t="s">
        <v>223</v>
      </c>
      <c r="C76" s="162"/>
      <c r="D76" s="163">
        <v>-435462.75899999996</v>
      </c>
      <c r="E76" s="163"/>
      <c r="F76" s="163">
        <v>-433848.83999999997</v>
      </c>
      <c r="G76" s="163"/>
      <c r="H76" s="163">
        <v>-1613.9189999999726</v>
      </c>
      <c r="I76" s="163"/>
      <c r="J76" s="164">
        <v>0.37200030314705756</v>
      </c>
    </row>
    <row r="77" spans="2:10" ht="12.75">
      <c r="B77" s="154" t="s">
        <v>216</v>
      </c>
      <c r="C77" s="154"/>
      <c r="D77" s="136">
        <v>-59295.170528</v>
      </c>
      <c r="E77" s="136"/>
      <c r="F77" s="136">
        <v>4754.521000000001</v>
      </c>
      <c r="G77" s="136"/>
      <c r="H77" s="136">
        <v>-64049.691528</v>
      </c>
      <c r="I77" s="136"/>
      <c r="J77" s="157">
        <v>-1347.1323720728124</v>
      </c>
    </row>
    <row r="78" spans="2:10" ht="12.75">
      <c r="B78" s="158" t="s">
        <v>225</v>
      </c>
      <c r="C78" s="158"/>
      <c r="D78" s="152">
        <v>-722480.162528</v>
      </c>
      <c r="E78" s="158"/>
      <c r="F78" s="152">
        <v>-614378.1460000001</v>
      </c>
      <c r="G78" s="152"/>
      <c r="H78" s="152">
        <v>-108102.01652799996</v>
      </c>
      <c r="I78" s="158"/>
      <c r="J78" s="153">
        <v>17.59535511342878</v>
      </c>
    </row>
    <row r="79" spans="2:10" ht="12.75">
      <c r="B79" s="154"/>
      <c r="C79" s="154"/>
      <c r="D79" s="154"/>
      <c r="E79" s="154"/>
      <c r="F79" s="154"/>
      <c r="G79" s="154"/>
      <c r="H79" s="154"/>
      <c r="I79" s="154"/>
      <c r="J79" s="154"/>
    </row>
    <row r="80" spans="2:10" ht="12.75">
      <c r="B80" s="173" t="s">
        <v>35</v>
      </c>
      <c r="C80" s="172"/>
      <c r="D80" s="172"/>
      <c r="E80" s="172"/>
      <c r="F80" s="172"/>
      <c r="G80" s="172"/>
      <c r="H80" s="172"/>
      <c r="I80" s="172"/>
      <c r="J80" s="172"/>
    </row>
    <row r="81" spans="2:10" ht="12.75">
      <c r="B81" s="169" t="s">
        <v>219</v>
      </c>
      <c r="C81" s="154"/>
      <c r="D81" s="154"/>
      <c r="E81" s="154"/>
      <c r="F81" s="154"/>
      <c r="G81" s="154"/>
      <c r="H81" s="154"/>
      <c r="I81" s="154"/>
      <c r="J81" s="154"/>
    </row>
    <row r="82" spans="2:10" ht="12.75">
      <c r="B82" s="154" t="s">
        <v>238</v>
      </c>
      <c r="C82" s="154"/>
      <c r="D82" s="136">
        <v>596176.015</v>
      </c>
      <c r="E82" s="136"/>
      <c r="F82" s="136">
        <v>516874.73299999995</v>
      </c>
      <c r="G82" s="136"/>
      <c r="H82" s="136">
        <v>79301.28200000006</v>
      </c>
      <c r="I82" s="136"/>
      <c r="J82" s="157">
        <v>15.342456679924421</v>
      </c>
    </row>
    <row r="83" spans="2:10" ht="12.75">
      <c r="B83" s="154" t="s">
        <v>10</v>
      </c>
      <c r="C83" s="154"/>
      <c r="D83" s="136">
        <v>92098.778</v>
      </c>
      <c r="E83" s="136"/>
      <c r="F83" s="136">
        <v>86144.08800000002</v>
      </c>
      <c r="G83" s="136"/>
      <c r="H83" s="136">
        <v>5954.689999999988</v>
      </c>
      <c r="I83" s="136"/>
      <c r="J83" s="157">
        <v>6.912476686734426</v>
      </c>
    </row>
    <row r="84" spans="2:10" ht="12.75">
      <c r="B84" s="154" t="s">
        <v>58</v>
      </c>
      <c r="C84" s="154"/>
      <c r="D84" s="136">
        <v>183231.62099999998</v>
      </c>
      <c r="E84" s="136"/>
      <c r="F84" s="136">
        <v>153078.826</v>
      </c>
      <c r="G84" s="136"/>
      <c r="H84" s="136">
        <v>30152.794999999984</v>
      </c>
      <c r="I84" s="136"/>
      <c r="J84" s="157">
        <v>19.697560915446253</v>
      </c>
    </row>
    <row r="85" spans="2:10" ht="12.75">
      <c r="B85" s="154" t="s">
        <v>14</v>
      </c>
      <c r="C85" s="154"/>
      <c r="D85" s="136">
        <v>437281.486</v>
      </c>
      <c r="E85" s="136"/>
      <c r="F85" s="136">
        <v>412046.14800000004</v>
      </c>
      <c r="G85" s="136"/>
      <c r="H85" s="136">
        <v>25235.33799999993</v>
      </c>
      <c r="I85" s="136"/>
      <c r="J85" s="157">
        <v>6.124396047017511</v>
      </c>
    </row>
    <row r="86" spans="2:10" ht="12.75">
      <c r="B86" s="154" t="s">
        <v>59</v>
      </c>
      <c r="C86" s="154"/>
      <c r="D86" s="136">
        <v>162127.346</v>
      </c>
      <c r="E86" s="136"/>
      <c r="F86" s="136">
        <v>213768.611</v>
      </c>
      <c r="G86" s="136"/>
      <c r="H86" s="136">
        <v>-51641.265000000014</v>
      </c>
      <c r="I86" s="136"/>
      <c r="J86" s="157">
        <v>-24.157552766247804</v>
      </c>
    </row>
    <row r="87" spans="2:10" ht="12.75">
      <c r="B87" s="161" t="s">
        <v>222</v>
      </c>
      <c r="C87" s="166"/>
      <c r="D87" s="163">
        <v>1470915.246</v>
      </c>
      <c r="E87" s="163"/>
      <c r="F87" s="163">
        <v>1381912.406</v>
      </c>
      <c r="G87" s="163"/>
      <c r="H87" s="163">
        <v>89002.83999999997</v>
      </c>
      <c r="I87" s="163"/>
      <c r="J87" s="164">
        <v>6.4405558278199715</v>
      </c>
    </row>
    <row r="88" spans="2:10" ht="12.75">
      <c r="B88" s="169" t="s">
        <v>214</v>
      </c>
      <c r="C88" s="154"/>
      <c r="D88" s="154"/>
      <c r="E88" s="154"/>
      <c r="F88" s="154"/>
      <c r="G88" s="154"/>
      <c r="H88" s="154"/>
      <c r="I88" s="154"/>
      <c r="J88" s="154"/>
    </row>
    <row r="89" spans="2:10" ht="12.75">
      <c r="B89" s="154" t="s">
        <v>238</v>
      </c>
      <c r="C89" s="154"/>
      <c r="D89" s="165">
        <v>192134.60899999994</v>
      </c>
      <c r="E89" s="154"/>
      <c r="F89" s="165">
        <v>185114.89200000005</v>
      </c>
      <c r="G89" s="154"/>
      <c r="H89" s="154">
        <v>7019.716999999888</v>
      </c>
      <c r="I89" s="154"/>
      <c r="J89" s="174">
        <v>3.792086592363342</v>
      </c>
    </row>
    <row r="90" spans="2:10" ht="12.75">
      <c r="B90" s="154" t="s">
        <v>10</v>
      </c>
      <c r="C90" s="154"/>
      <c r="D90" s="165">
        <v>116153.334</v>
      </c>
      <c r="E90" s="154"/>
      <c r="F90" s="165">
        <v>119294.22700000001</v>
      </c>
      <c r="G90" s="154"/>
      <c r="H90" s="154">
        <v>-3140.893000000011</v>
      </c>
      <c r="I90" s="154"/>
      <c r="J90" s="174">
        <v>-2.6328960579123484</v>
      </c>
    </row>
    <row r="91" spans="2:10" ht="12.75">
      <c r="B91" s="154" t="s">
        <v>58</v>
      </c>
      <c r="C91" s="154"/>
      <c r="D91" s="165">
        <v>280351.49100000004</v>
      </c>
      <c r="E91" s="154"/>
      <c r="F91" s="165">
        <v>230132.24099999995</v>
      </c>
      <c r="G91" s="154"/>
      <c r="H91" s="154">
        <v>50219.25000000009</v>
      </c>
      <c r="I91" s="154"/>
      <c r="J91" s="174">
        <v>21.821909777517924</v>
      </c>
    </row>
    <row r="92" spans="2:10" ht="12.75">
      <c r="B92" s="154" t="s">
        <v>14</v>
      </c>
      <c r="C92" s="154"/>
      <c r="D92" s="165">
        <v>306178.935</v>
      </c>
      <c r="E92" s="154"/>
      <c r="F92" s="165">
        <v>295143.4389999999</v>
      </c>
      <c r="G92" s="154"/>
      <c r="H92" s="154">
        <v>11035.496000000101</v>
      </c>
      <c r="I92" s="154"/>
      <c r="J92" s="174">
        <v>3.7390280595057</v>
      </c>
    </row>
    <row r="93" spans="2:10" ht="12.75">
      <c r="B93" s="154" t="s">
        <v>59</v>
      </c>
      <c r="C93" s="154"/>
      <c r="D93" s="165">
        <v>142777.47100000002</v>
      </c>
      <c r="E93" s="154"/>
      <c r="F93" s="165">
        <v>138377.93899999995</v>
      </c>
      <c r="G93" s="154"/>
      <c r="H93" s="154">
        <v>4399.532000000065</v>
      </c>
      <c r="I93" s="154"/>
      <c r="J93" s="174">
        <v>3.1793593919620777</v>
      </c>
    </row>
    <row r="94" spans="2:10" ht="12.75">
      <c r="B94" s="161" t="s">
        <v>224</v>
      </c>
      <c r="C94" s="166"/>
      <c r="D94" s="163">
        <v>1037595.84</v>
      </c>
      <c r="E94" s="163"/>
      <c r="F94" s="163">
        <v>968062.7379999999</v>
      </c>
      <c r="G94" s="163"/>
      <c r="H94" s="163">
        <v>69533.10200000013</v>
      </c>
      <c r="I94" s="163"/>
      <c r="J94" s="164">
        <v>7.182706168781405</v>
      </c>
    </row>
    <row r="95" spans="2:10" ht="12.75">
      <c r="B95" s="154" t="s">
        <v>216</v>
      </c>
      <c r="C95" s="154"/>
      <c r="D95" s="165">
        <v>-96814.84651300011</v>
      </c>
      <c r="E95" s="154"/>
      <c r="F95" s="165">
        <v>-60842.18899999998</v>
      </c>
      <c r="G95" s="154"/>
      <c r="H95" s="165">
        <v>-35972.65751300014</v>
      </c>
      <c r="I95" s="154"/>
      <c r="J95" s="174">
        <v>59.124528726276026</v>
      </c>
    </row>
    <row r="96" spans="2:10" ht="12.75">
      <c r="B96" s="158" t="s">
        <v>226</v>
      </c>
      <c r="C96" s="158"/>
      <c r="D96" s="152">
        <v>2411697.239487</v>
      </c>
      <c r="E96" s="158"/>
      <c r="F96" s="152">
        <v>2289132.955</v>
      </c>
      <c r="G96" s="152"/>
      <c r="H96" s="152">
        <v>122564.28448699997</v>
      </c>
      <c r="I96" s="158"/>
      <c r="J96" s="153">
        <v>5.354179372556356</v>
      </c>
    </row>
  </sheetData>
  <sheetProtection/>
  <mergeCells count="7">
    <mergeCell ref="D62:H62"/>
    <mergeCell ref="B3:J3"/>
    <mergeCell ref="B4:J4"/>
    <mergeCell ref="B5:J5"/>
    <mergeCell ref="D6:J6"/>
    <mergeCell ref="D8:H8"/>
    <mergeCell ref="D60:J60"/>
  </mergeCells>
  <printOptions/>
  <pageMargins left="0.7" right="0.7" top="0.75" bottom="0.75" header="0.3" footer="0.3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B3:J28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8" customWidth="1"/>
    <col min="2" max="2" width="46.57421875" style="154" bestFit="1" customWidth="1"/>
    <col min="3" max="3" width="1.57421875" style="154" customWidth="1"/>
    <col min="4" max="4" width="9.140625" style="154" customWidth="1"/>
    <col min="5" max="5" width="14.421875" style="154" customWidth="1"/>
    <col min="6" max="6" width="13.421875" style="154" customWidth="1"/>
    <col min="7" max="7" width="1.57421875" style="154" customWidth="1"/>
    <col min="8" max="8" width="9.140625" style="154" customWidth="1"/>
    <col min="9" max="9" width="14.421875" style="154" customWidth="1"/>
    <col min="10" max="10" width="13.7109375" style="154" customWidth="1"/>
    <col min="11" max="16384" width="11.421875" style="128" customWidth="1"/>
  </cols>
  <sheetData>
    <row r="3" spans="2:10" ht="12.75">
      <c r="B3" s="158"/>
      <c r="C3" s="158"/>
      <c r="D3" s="421" t="s">
        <v>288</v>
      </c>
      <c r="E3" s="421"/>
      <c r="F3" s="421"/>
      <c r="G3" s="158"/>
      <c r="H3" s="421" t="s">
        <v>289</v>
      </c>
      <c r="I3" s="421"/>
      <c r="J3" s="421"/>
    </row>
    <row r="4" spans="2:10" ht="38.25">
      <c r="B4" s="331" t="s">
        <v>250</v>
      </c>
      <c r="C4" s="158"/>
      <c r="D4" s="332" t="s">
        <v>35</v>
      </c>
      <c r="E4" s="333" t="s">
        <v>248</v>
      </c>
      <c r="F4" s="333" t="s">
        <v>245</v>
      </c>
      <c r="G4" s="158"/>
      <c r="H4" s="334" t="s">
        <v>35</v>
      </c>
      <c r="I4" s="333" t="s">
        <v>248</v>
      </c>
      <c r="J4" s="335" t="s">
        <v>246</v>
      </c>
    </row>
    <row r="5" spans="2:10" ht="12.75">
      <c r="B5" s="158"/>
      <c r="C5" s="158"/>
      <c r="D5" s="422" t="s">
        <v>249</v>
      </c>
      <c r="E5" s="422"/>
      <c r="F5" s="422"/>
      <c r="G5" s="422"/>
      <c r="H5" s="422"/>
      <c r="I5" s="422"/>
      <c r="J5" s="422"/>
    </row>
    <row r="7" ht="12.75">
      <c r="B7" s="169" t="s">
        <v>251</v>
      </c>
    </row>
    <row r="8" spans="2:10" ht="12.75">
      <c r="B8" s="154" t="s">
        <v>10</v>
      </c>
      <c r="D8" s="165">
        <v>92098.778</v>
      </c>
      <c r="E8" s="165">
        <v>-30614.522</v>
      </c>
      <c r="F8" s="165">
        <v>61484.25600000001</v>
      </c>
      <c r="G8" s="165"/>
      <c r="H8" s="165">
        <v>86144.08800000002</v>
      </c>
      <c r="I8" s="165">
        <v>-34934.726</v>
      </c>
      <c r="J8" s="165">
        <v>51209.362000000016</v>
      </c>
    </row>
    <row r="9" spans="2:10" ht="12.75">
      <c r="B9" s="154" t="s">
        <v>58</v>
      </c>
      <c r="D9" s="165">
        <v>183231.62099999998</v>
      </c>
      <c r="E9" s="165">
        <v>-21187.28</v>
      </c>
      <c r="F9" s="165">
        <v>162044.341</v>
      </c>
      <c r="G9" s="165"/>
      <c r="H9" s="165">
        <v>153078.826</v>
      </c>
      <c r="I9" s="165">
        <v>-21523.079</v>
      </c>
      <c r="J9" s="165">
        <v>131555.747</v>
      </c>
    </row>
    <row r="10" spans="2:10" ht="12.75">
      <c r="B10" s="154" t="s">
        <v>14</v>
      </c>
      <c r="D10" s="165">
        <v>437281.486</v>
      </c>
      <c r="E10" s="165">
        <v>-65201.415</v>
      </c>
      <c r="F10" s="165">
        <v>372080.071</v>
      </c>
      <c r="G10" s="165"/>
      <c r="H10" s="165">
        <v>412046.14800000004</v>
      </c>
      <c r="I10" s="165">
        <v>-39217.719</v>
      </c>
      <c r="J10" s="165">
        <v>372828.42900000006</v>
      </c>
    </row>
    <row r="11" spans="2:10" ht="12.75">
      <c r="B11" s="154" t="s">
        <v>59</v>
      </c>
      <c r="D11" s="165">
        <v>162127.346</v>
      </c>
      <c r="E11" s="165">
        <v>-46799.511</v>
      </c>
      <c r="F11" s="165">
        <v>115327.83499999999</v>
      </c>
      <c r="G11" s="165"/>
      <c r="H11" s="165">
        <v>213768.611</v>
      </c>
      <c r="I11" s="165">
        <v>-56442.381</v>
      </c>
      <c r="J11" s="165">
        <v>157326.23</v>
      </c>
    </row>
    <row r="12" spans="2:10" ht="12.75">
      <c r="B12" s="167" t="s">
        <v>252</v>
      </c>
      <c r="C12" s="167"/>
      <c r="D12" s="147">
        <v>874739.231</v>
      </c>
      <c r="E12" s="147">
        <v>-163802.728</v>
      </c>
      <c r="F12" s="147">
        <v>710936.503</v>
      </c>
      <c r="G12" s="147"/>
      <c r="H12" s="147">
        <v>865037.6730000001</v>
      </c>
      <c r="I12" s="147">
        <v>-152117.905</v>
      </c>
      <c r="J12" s="147">
        <v>712919.768</v>
      </c>
    </row>
    <row r="14" ht="12.75">
      <c r="B14" s="169" t="s">
        <v>57</v>
      </c>
    </row>
    <row r="15" spans="2:10" ht="12.75">
      <c r="B15" s="154" t="s">
        <v>10</v>
      </c>
      <c r="D15" s="165">
        <v>116153.334</v>
      </c>
      <c r="E15" s="165">
        <v>-20524.095</v>
      </c>
      <c r="F15" s="165">
        <v>95629.239</v>
      </c>
      <c r="G15" s="165"/>
      <c r="H15" s="165">
        <v>119294.22700000001</v>
      </c>
      <c r="I15" s="165">
        <v>-15518.841</v>
      </c>
      <c r="J15" s="165">
        <v>103775.38600000001</v>
      </c>
    </row>
    <row r="16" spans="2:10" ht="12.75">
      <c r="B16" s="154" t="s">
        <v>58</v>
      </c>
      <c r="D16" s="165">
        <v>280351.49100000004</v>
      </c>
      <c r="E16" s="165">
        <v>-146218.996</v>
      </c>
      <c r="F16" s="165">
        <v>134132.49500000002</v>
      </c>
      <c r="G16" s="165"/>
      <c r="H16" s="165">
        <v>230132.24099999995</v>
      </c>
      <c r="I16" s="165">
        <v>-102798.213</v>
      </c>
      <c r="J16" s="165">
        <v>127334.02799999995</v>
      </c>
    </row>
    <row r="17" spans="2:10" ht="12.75">
      <c r="B17" s="154" t="s">
        <v>14</v>
      </c>
      <c r="D17" s="165">
        <v>306178.935</v>
      </c>
      <c r="E17" s="165">
        <v>-59873.059</v>
      </c>
      <c r="F17" s="165">
        <v>246305.876</v>
      </c>
      <c r="G17" s="165"/>
      <c r="H17" s="165">
        <v>295143.4389999999</v>
      </c>
      <c r="I17" s="165">
        <v>-59555.897</v>
      </c>
      <c r="J17" s="165">
        <v>235587.5419999999</v>
      </c>
    </row>
    <row r="18" spans="2:10" ht="12.75">
      <c r="B18" s="154" t="s">
        <v>59</v>
      </c>
      <c r="D18" s="165">
        <v>142777.47100000002</v>
      </c>
      <c r="E18" s="165">
        <v>-31607.008</v>
      </c>
      <c r="F18" s="165">
        <v>111170.46300000002</v>
      </c>
      <c r="G18" s="165"/>
      <c r="H18" s="165">
        <v>138377.93899999995</v>
      </c>
      <c r="I18" s="165">
        <v>-30672.845</v>
      </c>
      <c r="J18" s="165">
        <v>107705.09399999995</v>
      </c>
    </row>
    <row r="19" spans="2:10" ht="12.75">
      <c r="B19" s="167" t="s">
        <v>253</v>
      </c>
      <c r="C19" s="167"/>
      <c r="D19" s="147">
        <v>845461.231</v>
      </c>
      <c r="E19" s="147">
        <v>-258223.15800000002</v>
      </c>
      <c r="F19" s="147">
        <v>587238.073</v>
      </c>
      <c r="G19" s="147"/>
      <c r="H19" s="147">
        <v>782947.8459999999</v>
      </c>
      <c r="I19" s="147">
        <v>-208545.796</v>
      </c>
      <c r="J19" s="147">
        <v>574402.0499999998</v>
      </c>
    </row>
    <row r="20" spans="2:10" ht="12.75">
      <c r="B20" s="154" t="s">
        <v>216</v>
      </c>
      <c r="D20" s="165">
        <v>-76831.73999999999</v>
      </c>
      <c r="E20" s="165">
        <v>-4187.811</v>
      </c>
      <c r="F20" s="165">
        <v>-81019.55099999999</v>
      </c>
      <c r="G20" s="165"/>
      <c r="H20" s="165">
        <v>-32873.07999999994</v>
      </c>
      <c r="I20" s="165">
        <v>309.748</v>
      </c>
      <c r="J20" s="165">
        <v>-32563.331999999944</v>
      </c>
    </row>
    <row r="21" spans="2:10" ht="12.75">
      <c r="B21" s="158" t="s">
        <v>247</v>
      </c>
      <c r="C21" s="158"/>
      <c r="D21" s="152">
        <v>1643368.722</v>
      </c>
      <c r="E21" s="152">
        <v>-426213.69700000004</v>
      </c>
      <c r="F21" s="152">
        <v>1217155.025</v>
      </c>
      <c r="G21" s="152"/>
      <c r="H21" s="152">
        <v>1615112.439</v>
      </c>
      <c r="I21" s="152">
        <v>-360353.953</v>
      </c>
      <c r="J21" s="152">
        <v>1254758.486</v>
      </c>
    </row>
    <row r="23" ht="12.75">
      <c r="E23" s="165"/>
    </row>
    <row r="24" ht="12.75">
      <c r="E24" s="165"/>
    </row>
    <row r="25" ht="12.75">
      <c r="E25" s="165"/>
    </row>
    <row r="26" ht="12.75">
      <c r="E26" s="165"/>
    </row>
    <row r="27" ht="12.75">
      <c r="E27" s="165"/>
    </row>
    <row r="28" ht="12.75">
      <c r="E28" s="165"/>
    </row>
  </sheetData>
  <sheetProtection/>
  <mergeCells count="3">
    <mergeCell ref="D3:F3"/>
    <mergeCell ref="H3:J3"/>
    <mergeCell ref="D5:J5"/>
  </mergeCells>
  <printOptions/>
  <pageMargins left="0.7" right="0.7" top="0.75" bottom="0.75" header="0.3" footer="0.3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J6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8" customWidth="1"/>
    <col min="2" max="2" width="61.140625" style="154" customWidth="1"/>
    <col min="3" max="3" width="2.28125" style="154" customWidth="1"/>
    <col min="4" max="4" width="11.28125" style="154" customWidth="1"/>
    <col min="5" max="5" width="2.28125" style="154" customWidth="1"/>
    <col min="6" max="6" width="10.28125" style="154" customWidth="1"/>
    <col min="7" max="7" width="1.421875" style="154" customWidth="1"/>
    <col min="8" max="8" width="10.140625" style="154" customWidth="1"/>
    <col min="9" max="9" width="3.140625" style="154" customWidth="1"/>
    <col min="10" max="10" width="10.8515625" style="154" customWidth="1"/>
    <col min="11" max="16384" width="11.421875" style="128" customWidth="1"/>
  </cols>
  <sheetData>
    <row r="2" spans="1:10" ht="12.75">
      <c r="A2" s="40"/>
      <c r="B2" s="292"/>
      <c r="C2" s="292"/>
      <c r="D2" s="292"/>
      <c r="E2" s="292"/>
      <c r="F2" s="292"/>
      <c r="G2" s="292"/>
      <c r="H2" s="292"/>
      <c r="I2" s="292"/>
      <c r="J2" s="292"/>
    </row>
    <row r="3" spans="1:10" ht="12.75">
      <c r="A3" s="40"/>
      <c r="B3" s="413" t="s">
        <v>254</v>
      </c>
      <c r="C3" s="413"/>
      <c r="D3" s="413"/>
      <c r="E3" s="413"/>
      <c r="F3" s="413"/>
      <c r="G3" s="413"/>
      <c r="H3" s="413"/>
      <c r="I3" s="413"/>
      <c r="J3" s="413"/>
    </row>
    <row r="4" spans="1:10" ht="12.75">
      <c r="A4" s="40"/>
      <c r="B4" s="414"/>
      <c r="C4" s="414"/>
      <c r="D4" s="414"/>
      <c r="E4" s="414"/>
      <c r="F4" s="414"/>
      <c r="G4" s="414"/>
      <c r="H4" s="414"/>
      <c r="I4" s="414"/>
      <c r="J4" s="414"/>
    </row>
    <row r="5" spans="1:10" ht="12.75" customHeight="1">
      <c r="A5" s="40"/>
      <c r="B5" s="292"/>
      <c r="C5" s="292"/>
      <c r="D5" s="415" t="s">
        <v>212</v>
      </c>
      <c r="E5" s="415"/>
      <c r="F5" s="415"/>
      <c r="G5" s="415"/>
      <c r="H5" s="415"/>
      <c r="I5" s="415"/>
      <c r="J5" s="415"/>
    </row>
    <row r="6" spans="1:10" ht="12.75">
      <c r="A6" s="40"/>
      <c r="B6" s="292"/>
      <c r="C6" s="292"/>
      <c r="D6" s="293">
        <v>2016</v>
      </c>
      <c r="E6" s="293"/>
      <c r="F6" s="293">
        <v>2015</v>
      </c>
      <c r="G6" s="293"/>
      <c r="H6" s="293" t="s">
        <v>55</v>
      </c>
      <c r="I6" s="294"/>
      <c r="J6" s="293" t="s">
        <v>55</v>
      </c>
    </row>
    <row r="7" spans="1:10" ht="12.75">
      <c r="A7" s="40"/>
      <c r="B7" s="292"/>
      <c r="C7" s="292"/>
      <c r="D7" s="423" t="s">
        <v>213</v>
      </c>
      <c r="E7" s="423"/>
      <c r="F7" s="423"/>
      <c r="G7" s="423"/>
      <c r="H7" s="423"/>
      <c r="I7" s="294"/>
      <c r="J7" s="294" t="s">
        <v>21</v>
      </c>
    </row>
    <row r="8" spans="1:10" ht="12.75">
      <c r="A8" s="40"/>
      <c r="B8" s="310" t="s">
        <v>141</v>
      </c>
      <c r="C8" s="292"/>
      <c r="D8" s="292"/>
      <c r="E8" s="292"/>
      <c r="F8" s="292"/>
      <c r="G8" s="292"/>
      <c r="H8" s="292"/>
      <c r="I8" s="292"/>
      <c r="J8" s="292"/>
    </row>
    <row r="9" spans="1:10" ht="12.75">
      <c r="A9" s="40"/>
      <c r="B9" s="292" t="s">
        <v>10</v>
      </c>
      <c r="C9" s="292"/>
      <c r="D9" s="308">
        <v>42151.978</v>
      </c>
      <c r="E9" s="308"/>
      <c r="F9" s="308">
        <v>141071.582</v>
      </c>
      <c r="G9" s="308"/>
      <c r="H9" s="308">
        <v>-98919.60399999999</v>
      </c>
      <c r="I9" s="308"/>
      <c r="J9" s="311">
        <v>-70.12014935793376</v>
      </c>
    </row>
    <row r="10" spans="1:10" ht="12.75">
      <c r="A10" s="40"/>
      <c r="B10" s="292" t="s">
        <v>58</v>
      </c>
      <c r="C10" s="292"/>
      <c r="D10" s="308">
        <v>94951.239</v>
      </c>
      <c r="E10" s="308"/>
      <c r="F10" s="308">
        <v>118746.948</v>
      </c>
      <c r="G10" s="308"/>
      <c r="H10" s="308">
        <v>-23795.709000000003</v>
      </c>
      <c r="I10" s="308"/>
      <c r="J10" s="311">
        <v>-20.03900681304247</v>
      </c>
    </row>
    <row r="11" spans="1:10" ht="12.75">
      <c r="A11" s="40"/>
      <c r="B11" s="292" t="s">
        <v>14</v>
      </c>
      <c r="C11" s="292"/>
      <c r="D11" s="308">
        <v>16189.617</v>
      </c>
      <c r="E11" s="308"/>
      <c r="F11" s="308">
        <v>10037.527</v>
      </c>
      <c r="G11" s="308"/>
      <c r="H11" s="308">
        <v>6152.09</v>
      </c>
      <c r="I11" s="308"/>
      <c r="J11" s="311">
        <v>61.29089366334954</v>
      </c>
    </row>
    <row r="12" spans="1:10" ht="12.75">
      <c r="A12" s="40"/>
      <c r="B12" s="292" t="s">
        <v>59</v>
      </c>
      <c r="C12" s="292"/>
      <c r="D12" s="308">
        <v>4607.815</v>
      </c>
      <c r="E12" s="308"/>
      <c r="F12" s="308">
        <v>4305.859</v>
      </c>
      <c r="G12" s="308"/>
      <c r="H12" s="308">
        <v>301.9559999999992</v>
      </c>
      <c r="I12" s="308"/>
      <c r="J12" s="311">
        <v>7.012677377498866</v>
      </c>
    </row>
    <row r="13" spans="1:10" ht="12.75">
      <c r="A13" s="40"/>
      <c r="B13" s="310" t="s">
        <v>255</v>
      </c>
      <c r="C13" s="292"/>
      <c r="D13" s="308">
        <v>29036.865</v>
      </c>
      <c r="E13" s="308"/>
      <c r="F13" s="308">
        <v>20608.356</v>
      </c>
      <c r="G13" s="308"/>
      <c r="H13" s="308">
        <v>8428.509000000002</v>
      </c>
      <c r="I13" s="308"/>
      <c r="J13" s="311">
        <v>40.89850252975056</v>
      </c>
    </row>
    <row r="14" spans="1:10" ht="12.75">
      <c r="A14" s="40"/>
      <c r="B14" s="312" t="s">
        <v>256</v>
      </c>
      <c r="C14" s="305"/>
      <c r="D14" s="306">
        <v>186937.514</v>
      </c>
      <c r="E14" s="306"/>
      <c r="F14" s="306">
        <v>294770.272</v>
      </c>
      <c r="G14" s="306"/>
      <c r="H14" s="306">
        <v>-107831.75799999999</v>
      </c>
      <c r="I14" s="306"/>
      <c r="J14" s="307">
        <v>-36.58196509042811</v>
      </c>
    </row>
    <row r="15" spans="1:10" ht="12.75">
      <c r="A15" s="40"/>
      <c r="B15" s="310" t="s">
        <v>142</v>
      </c>
      <c r="C15" s="292"/>
      <c r="D15" s="292"/>
      <c r="E15" s="292"/>
      <c r="F15" s="292"/>
      <c r="G15" s="292"/>
      <c r="H15" s="292"/>
      <c r="I15" s="292"/>
      <c r="J15" s="292"/>
    </row>
    <row r="16" spans="1:10" ht="12.75">
      <c r="A16" s="40"/>
      <c r="B16" s="292" t="s">
        <v>10</v>
      </c>
      <c r="C16" s="292"/>
      <c r="D16" s="308">
        <v>-168218.27</v>
      </c>
      <c r="E16" s="308"/>
      <c r="F16" s="308">
        <v>-111418.295</v>
      </c>
      <c r="G16" s="308"/>
      <c r="H16" s="308">
        <v>-56799.97499999999</v>
      </c>
      <c r="I16" s="308"/>
      <c r="J16" s="311">
        <v>50.979038047566604</v>
      </c>
    </row>
    <row r="17" spans="1:10" ht="12.75">
      <c r="A17" s="40"/>
      <c r="B17" s="292" t="s">
        <v>58</v>
      </c>
      <c r="C17" s="292"/>
      <c r="D17" s="308">
        <v>-156997.166</v>
      </c>
      <c r="E17" s="308"/>
      <c r="F17" s="308">
        <v>-142493.697</v>
      </c>
      <c r="G17" s="308"/>
      <c r="H17" s="308">
        <v>-14503.469000000012</v>
      </c>
      <c r="I17" s="308"/>
      <c r="J17" s="311">
        <v>10.178323185761684</v>
      </c>
    </row>
    <row r="18" spans="1:10" ht="12.75">
      <c r="A18" s="40"/>
      <c r="B18" s="292" t="s">
        <v>14</v>
      </c>
      <c r="C18" s="292"/>
      <c r="D18" s="308">
        <v>-149795.85</v>
      </c>
      <c r="E18" s="308"/>
      <c r="F18" s="308">
        <v>-78846.539</v>
      </c>
      <c r="G18" s="308"/>
      <c r="H18" s="308">
        <v>-70949.311</v>
      </c>
      <c r="I18" s="308"/>
      <c r="J18" s="311">
        <v>89.9840524388775</v>
      </c>
    </row>
    <row r="19" spans="1:10" ht="12.75">
      <c r="A19" s="40"/>
      <c r="B19" s="292" t="s">
        <v>59</v>
      </c>
      <c r="C19" s="292"/>
      <c r="D19" s="308">
        <v>-27105.556</v>
      </c>
      <c r="E19" s="308"/>
      <c r="F19" s="308">
        <v>-31497.335</v>
      </c>
      <c r="G19" s="308"/>
      <c r="H19" s="308">
        <v>4391.778999999999</v>
      </c>
      <c r="I19" s="308"/>
      <c r="J19" s="311">
        <v>-13.943335205978535</v>
      </c>
    </row>
    <row r="20" spans="1:10" ht="12.75">
      <c r="A20" s="40"/>
      <c r="B20" s="310" t="s">
        <v>255</v>
      </c>
      <c r="C20" s="292"/>
      <c r="D20" s="308">
        <v>-20684.150999999998</v>
      </c>
      <c r="E20" s="308"/>
      <c r="F20" s="308">
        <v>-21199.474</v>
      </c>
      <c r="G20" s="308"/>
      <c r="H20" s="308">
        <v>515.3230000000003</v>
      </c>
      <c r="I20" s="308"/>
      <c r="J20" s="311">
        <v>-2.4308291800070103</v>
      </c>
    </row>
    <row r="21" spans="1:10" ht="12.75">
      <c r="A21" s="40"/>
      <c r="B21" s="312" t="s">
        <v>257</v>
      </c>
      <c r="C21" s="305"/>
      <c r="D21" s="306">
        <v>-522800.99299999996</v>
      </c>
      <c r="E21" s="306"/>
      <c r="F21" s="306">
        <v>-385455.33999999997</v>
      </c>
      <c r="G21" s="306"/>
      <c r="H21" s="306">
        <v>-137345.653</v>
      </c>
      <c r="I21" s="306"/>
      <c r="J21" s="307">
        <v>35.632053508455726</v>
      </c>
    </row>
    <row r="22" spans="1:10" ht="12.75">
      <c r="A22" s="40"/>
      <c r="B22" s="310" t="s">
        <v>144</v>
      </c>
      <c r="C22" s="292"/>
      <c r="D22" s="292"/>
      <c r="E22" s="292"/>
      <c r="F22" s="292"/>
      <c r="G22" s="292"/>
      <c r="H22" s="292"/>
      <c r="I22" s="292"/>
      <c r="J22" s="292"/>
    </row>
    <row r="23" spans="1:10" ht="12.75">
      <c r="A23" s="40"/>
      <c r="B23" s="292" t="s">
        <v>10</v>
      </c>
      <c r="C23" s="292"/>
      <c r="D23" s="308">
        <v>22224.831</v>
      </c>
      <c r="E23" s="308"/>
      <c r="F23" s="308">
        <v>100961.407</v>
      </c>
      <c r="G23" s="308"/>
      <c r="H23" s="308">
        <v>-78736.576</v>
      </c>
      <c r="I23" s="308"/>
      <c r="J23" s="311">
        <v>-77.98680539386699</v>
      </c>
    </row>
    <row r="24" spans="1:10" ht="12.75">
      <c r="A24" s="40"/>
      <c r="B24" s="292" t="s">
        <v>58</v>
      </c>
      <c r="C24" s="292"/>
      <c r="D24" s="308">
        <v>6295.525</v>
      </c>
      <c r="E24" s="308"/>
      <c r="F24" s="308">
        <v>24455.287</v>
      </c>
      <c r="G24" s="308"/>
      <c r="H24" s="308">
        <v>-18159.762000000002</v>
      </c>
      <c r="I24" s="308"/>
      <c r="J24" s="311">
        <v>-74.25699808797992</v>
      </c>
    </row>
    <row r="25" spans="1:10" ht="12.75">
      <c r="A25" s="40"/>
      <c r="B25" s="292" t="s">
        <v>14</v>
      </c>
      <c r="C25" s="292"/>
      <c r="D25" s="308">
        <v>293.029</v>
      </c>
      <c r="E25" s="308"/>
      <c r="F25" s="308">
        <v>1460.312</v>
      </c>
      <c r="G25" s="308"/>
      <c r="H25" s="308">
        <v>-1167.283</v>
      </c>
      <c r="I25" s="308"/>
      <c r="J25" s="311">
        <v>-79.93380866554544</v>
      </c>
    </row>
    <row r="26" spans="1:10" ht="12.75">
      <c r="A26" s="40"/>
      <c r="B26" s="292" t="s">
        <v>59</v>
      </c>
      <c r="C26" s="292"/>
      <c r="D26" s="308">
        <v>-745.454</v>
      </c>
      <c r="E26" s="308"/>
      <c r="F26" s="308">
        <v>-6882.442</v>
      </c>
      <c r="G26" s="308"/>
      <c r="H26" s="308">
        <v>6136.988</v>
      </c>
      <c r="I26" s="308"/>
      <c r="J26" s="311">
        <v>-89.16875725214975</v>
      </c>
    </row>
    <row r="27" spans="1:10" ht="12.75">
      <c r="A27" s="40"/>
      <c r="B27" s="310" t="s">
        <v>255</v>
      </c>
      <c r="C27" s="292"/>
      <c r="D27" s="308">
        <v>11782.631</v>
      </c>
      <c r="E27" s="308"/>
      <c r="F27" s="308">
        <v>8243.483</v>
      </c>
      <c r="G27" s="308"/>
      <c r="H27" s="308">
        <v>3539.1479999999992</v>
      </c>
      <c r="I27" s="308"/>
      <c r="J27" s="311">
        <v>42.93267784988455</v>
      </c>
    </row>
    <row r="28" spans="1:10" ht="12.75">
      <c r="A28" s="40"/>
      <c r="B28" s="312" t="s">
        <v>258</v>
      </c>
      <c r="C28" s="305"/>
      <c r="D28" s="306">
        <v>39850.562</v>
      </c>
      <c r="E28" s="306"/>
      <c r="F28" s="306">
        <v>128238.04700000002</v>
      </c>
      <c r="G28" s="306"/>
      <c r="H28" s="306">
        <v>-88388.485</v>
      </c>
      <c r="I28" s="306"/>
      <c r="J28" s="307">
        <v>-68.92454078000736</v>
      </c>
    </row>
    <row r="29" spans="1:10" ht="12.75">
      <c r="A29" s="40"/>
      <c r="B29" s="312" t="s">
        <v>265</v>
      </c>
      <c r="C29" s="313"/>
      <c r="D29" s="306">
        <v>-698.141</v>
      </c>
      <c r="E29" s="306"/>
      <c r="F29" s="306">
        <v>-9266.04</v>
      </c>
      <c r="G29" s="306"/>
      <c r="H29" s="306">
        <v>8567.899000000001</v>
      </c>
      <c r="I29" s="306"/>
      <c r="J29" s="307">
        <v>-92.46559479561928</v>
      </c>
    </row>
    <row r="30" spans="1:10" ht="12.75">
      <c r="A30" s="40"/>
      <c r="B30" s="327" t="s">
        <v>259</v>
      </c>
      <c r="C30" s="328"/>
      <c r="D30" s="329">
        <v>-296711.05799999996</v>
      </c>
      <c r="E30" s="327"/>
      <c r="F30" s="329">
        <v>28286.93900000005</v>
      </c>
      <c r="G30" s="327"/>
      <c r="H30" s="329">
        <v>-324997.997</v>
      </c>
      <c r="I30" s="327"/>
      <c r="J30" s="330">
        <v>-1148.9330711958598</v>
      </c>
    </row>
    <row r="31" spans="1:10" ht="12.75">
      <c r="A31" s="40"/>
      <c r="B31" s="292"/>
      <c r="C31" s="292"/>
      <c r="D31" s="292"/>
      <c r="E31" s="292"/>
      <c r="F31" s="292"/>
      <c r="G31" s="292"/>
      <c r="H31" s="292"/>
      <c r="I31" s="292"/>
      <c r="J31" s="292"/>
    </row>
    <row r="32" spans="1:10" ht="30" customHeight="1">
      <c r="A32" s="40"/>
      <c r="B32" s="424" t="s">
        <v>266</v>
      </c>
      <c r="C32" s="424"/>
      <c r="D32" s="424"/>
      <c r="E32" s="424"/>
      <c r="F32" s="424"/>
      <c r="G32" s="424"/>
      <c r="H32" s="424"/>
      <c r="I32" s="424"/>
      <c r="J32" s="424"/>
    </row>
    <row r="33" spans="1:10" ht="12.75">
      <c r="A33" s="40"/>
      <c r="B33" s="292"/>
      <c r="C33" s="292"/>
      <c r="D33" s="292"/>
      <c r="E33" s="292"/>
      <c r="F33" s="292"/>
      <c r="G33" s="292"/>
      <c r="H33" s="292"/>
      <c r="I33" s="292"/>
      <c r="J33" s="292"/>
    </row>
    <row r="34" spans="1:10" ht="12.75" customHeight="1">
      <c r="A34" s="40"/>
      <c r="B34" s="292"/>
      <c r="C34" s="292"/>
      <c r="D34" s="415" t="s">
        <v>212</v>
      </c>
      <c r="E34" s="415"/>
      <c r="F34" s="415"/>
      <c r="G34" s="415"/>
      <c r="H34" s="415"/>
      <c r="I34" s="415"/>
      <c r="J34" s="415"/>
    </row>
    <row r="35" spans="1:10" ht="12.75">
      <c r="A35" s="40"/>
      <c r="B35" s="292"/>
      <c r="C35" s="292"/>
      <c r="D35" s="293">
        <v>2016</v>
      </c>
      <c r="E35" s="293"/>
      <c r="F35" s="293">
        <v>2015</v>
      </c>
      <c r="G35" s="293"/>
      <c r="H35" s="293" t="s">
        <v>55</v>
      </c>
      <c r="I35" s="294"/>
      <c r="J35" s="293" t="s">
        <v>55</v>
      </c>
    </row>
    <row r="36" spans="1:10" ht="12.75">
      <c r="A36" s="40"/>
      <c r="B36" s="310" t="s">
        <v>145</v>
      </c>
      <c r="C36" s="292"/>
      <c r="D36" s="423" t="s">
        <v>213</v>
      </c>
      <c r="E36" s="423"/>
      <c r="F36" s="423"/>
      <c r="G36" s="423"/>
      <c r="H36" s="423"/>
      <c r="I36" s="294"/>
      <c r="J36" s="294" t="s">
        <v>21</v>
      </c>
    </row>
    <row r="37" spans="1:10" ht="12.75">
      <c r="A37" s="40"/>
      <c r="B37" s="292" t="s">
        <v>10</v>
      </c>
      <c r="C37" s="292"/>
      <c r="D37" s="308">
        <v>-28.952</v>
      </c>
      <c r="E37" s="308"/>
      <c r="F37" s="308">
        <v>-315.656</v>
      </c>
      <c r="G37" s="308"/>
      <c r="H37" s="308">
        <v>286.704</v>
      </c>
      <c r="I37" s="308"/>
      <c r="J37" s="311">
        <v>-90.82798996375801</v>
      </c>
    </row>
    <row r="38" spans="1:10" ht="12.75">
      <c r="A38" s="40"/>
      <c r="B38" s="292" t="s">
        <v>58</v>
      </c>
      <c r="C38" s="292"/>
      <c r="D38" s="308">
        <v>-832.957</v>
      </c>
      <c r="E38" s="308"/>
      <c r="F38" s="308">
        <v>-6758.695</v>
      </c>
      <c r="G38" s="308"/>
      <c r="H38" s="308">
        <v>5925.737999999999</v>
      </c>
      <c r="I38" s="308"/>
      <c r="J38" s="311">
        <v>-87.67577172812207</v>
      </c>
    </row>
    <row r="39" spans="1:10" ht="12.75">
      <c r="A39" s="40"/>
      <c r="B39" s="292" t="s">
        <v>14</v>
      </c>
      <c r="C39" s="292"/>
      <c r="D39" s="308">
        <v>-10144.165</v>
      </c>
      <c r="E39" s="308"/>
      <c r="F39" s="308">
        <v>-238.818</v>
      </c>
      <c r="G39" s="308"/>
      <c r="H39" s="308">
        <v>-9905.347000000002</v>
      </c>
      <c r="I39" s="308"/>
      <c r="J39" s="311">
        <v>4147.655118123425</v>
      </c>
    </row>
    <row r="40" spans="1:10" ht="12.75">
      <c r="A40" s="40"/>
      <c r="B40" s="292" t="s">
        <v>59</v>
      </c>
      <c r="C40" s="292"/>
      <c r="D40" s="308">
        <v>19209.292</v>
      </c>
      <c r="E40" s="308"/>
      <c r="F40" s="308">
        <v>746.944</v>
      </c>
      <c r="G40" s="308"/>
      <c r="H40" s="308">
        <v>18462.348</v>
      </c>
      <c r="I40" s="308"/>
      <c r="J40" s="311">
        <v>2471.71782623597</v>
      </c>
    </row>
    <row r="41" spans="1:10" ht="12.75">
      <c r="A41" s="40"/>
      <c r="B41" s="292" t="s">
        <v>210</v>
      </c>
      <c r="C41" s="292"/>
      <c r="D41" s="308">
        <v>6.265</v>
      </c>
      <c r="E41" s="308"/>
      <c r="F41" s="308">
        <v>0</v>
      </c>
      <c r="G41" s="308"/>
      <c r="H41" s="308">
        <v>6.265</v>
      </c>
      <c r="I41" s="308"/>
      <c r="J41" s="311">
        <v>0</v>
      </c>
    </row>
    <row r="42" spans="1:10" ht="12.75">
      <c r="A42" s="40"/>
      <c r="B42" s="312" t="s">
        <v>260</v>
      </c>
      <c r="C42" s="305"/>
      <c r="D42" s="314">
        <v>8209.483</v>
      </c>
      <c r="E42" s="309"/>
      <c r="F42" s="314">
        <v>-6566.225</v>
      </c>
      <c r="G42" s="309"/>
      <c r="H42" s="314">
        <v>14775.707999999999</v>
      </c>
      <c r="I42" s="309"/>
      <c r="J42" s="307">
        <v>-225.02591671774877</v>
      </c>
    </row>
    <row r="43" spans="1:10" ht="12.75">
      <c r="A43" s="40"/>
      <c r="B43" s="315" t="s">
        <v>146</v>
      </c>
      <c r="C43" s="316"/>
      <c r="D43" s="316"/>
      <c r="E43" s="316"/>
      <c r="F43" s="316"/>
      <c r="G43" s="316"/>
      <c r="H43" s="316"/>
      <c r="I43" s="316"/>
      <c r="J43" s="316"/>
    </row>
    <row r="44" spans="1:10" ht="12.75">
      <c r="A44" s="40"/>
      <c r="B44" s="292" t="s">
        <v>10</v>
      </c>
      <c r="C44" s="292"/>
      <c r="D44" s="308">
        <v>1209.232</v>
      </c>
      <c r="E44" s="308"/>
      <c r="F44" s="308">
        <v>2712.948</v>
      </c>
      <c r="G44" s="308"/>
      <c r="H44" s="308">
        <v>-1503.716</v>
      </c>
      <c r="I44" s="308"/>
      <c r="J44" s="311">
        <v>-55.427380104594704</v>
      </c>
    </row>
    <row r="45" spans="1:10" ht="12.75">
      <c r="A45" s="40"/>
      <c r="B45" s="292" t="s">
        <v>58</v>
      </c>
      <c r="C45" s="292"/>
      <c r="D45" s="308">
        <v>0</v>
      </c>
      <c r="E45" s="308"/>
      <c r="F45" s="308">
        <v>0</v>
      </c>
      <c r="G45" s="308"/>
      <c r="H45" s="308">
        <v>0</v>
      </c>
      <c r="I45" s="308"/>
      <c r="J45" s="311">
        <v>0</v>
      </c>
    </row>
    <row r="46" spans="1:10" ht="12.75">
      <c r="A46" s="40"/>
      <c r="B46" s="292" t="s">
        <v>14</v>
      </c>
      <c r="C46" s="292"/>
      <c r="D46" s="308">
        <v>975.844</v>
      </c>
      <c r="E46" s="308"/>
      <c r="F46" s="308">
        <v>752.621</v>
      </c>
      <c r="G46" s="308"/>
      <c r="H46" s="308">
        <v>223.22300000000007</v>
      </c>
      <c r="I46" s="308"/>
      <c r="J46" s="311">
        <v>29.659416891104563</v>
      </c>
    </row>
    <row r="47" spans="1:10" ht="12.75">
      <c r="A47" s="40"/>
      <c r="B47" s="292" t="s">
        <v>59</v>
      </c>
      <c r="C47" s="292"/>
      <c r="D47" s="308">
        <v>0</v>
      </c>
      <c r="E47" s="308"/>
      <c r="F47" s="308">
        <v>0</v>
      </c>
      <c r="G47" s="308"/>
      <c r="H47" s="308">
        <v>0</v>
      </c>
      <c r="I47" s="308"/>
      <c r="J47" s="311">
        <v>0</v>
      </c>
    </row>
    <row r="48" spans="1:10" ht="12.75">
      <c r="A48" s="40"/>
      <c r="B48" s="292" t="s">
        <v>216</v>
      </c>
      <c r="C48" s="292"/>
      <c r="D48" s="308">
        <v>-354.929</v>
      </c>
      <c r="E48" s="308"/>
      <c r="F48" s="308">
        <v>-132.598</v>
      </c>
      <c r="G48" s="308"/>
      <c r="H48" s="308">
        <v>-222.33099999999996</v>
      </c>
      <c r="I48" s="308"/>
      <c r="J48" s="311">
        <v>167.67296640974973</v>
      </c>
    </row>
    <row r="49" spans="1:10" ht="12.75">
      <c r="A49" s="40"/>
      <c r="B49" s="312" t="s">
        <v>261</v>
      </c>
      <c r="C49" s="305"/>
      <c r="D49" s="314">
        <v>1830.147</v>
      </c>
      <c r="E49" s="309"/>
      <c r="F49" s="314">
        <v>3332.971</v>
      </c>
      <c r="G49" s="309"/>
      <c r="H49" s="314">
        <v>-1502.8239999999998</v>
      </c>
      <c r="I49" s="309"/>
      <c r="J49" s="307">
        <v>-45.08962124182899</v>
      </c>
    </row>
    <row r="50" spans="1:10" ht="12.75">
      <c r="A50" s="40"/>
      <c r="B50" s="292"/>
      <c r="C50" s="292"/>
      <c r="D50" s="292"/>
      <c r="E50" s="292"/>
      <c r="F50" s="292"/>
      <c r="G50" s="292"/>
      <c r="H50" s="292"/>
      <c r="I50" s="292"/>
      <c r="J50" s="292"/>
    </row>
    <row r="51" spans="1:10" ht="12.75">
      <c r="A51" s="40"/>
      <c r="B51" s="327" t="s">
        <v>262</v>
      </c>
      <c r="C51" s="328"/>
      <c r="D51" s="329">
        <v>10039.630000000001</v>
      </c>
      <c r="E51" s="327"/>
      <c r="F51" s="329">
        <v>-3233.2540000000004</v>
      </c>
      <c r="G51" s="327"/>
      <c r="H51" s="329">
        <v>13272.883999999998</v>
      </c>
      <c r="I51" s="327"/>
      <c r="J51" s="330">
        <v>-410.5116393577491</v>
      </c>
    </row>
    <row r="52" spans="1:10" ht="12.75">
      <c r="A52" s="40"/>
      <c r="B52" s="292"/>
      <c r="C52" s="292"/>
      <c r="D52" s="292"/>
      <c r="E52" s="292"/>
      <c r="F52" s="292"/>
      <c r="G52" s="292"/>
      <c r="H52" s="292"/>
      <c r="I52" s="292"/>
      <c r="J52" s="292"/>
    </row>
    <row r="53" spans="1:10" ht="12.75">
      <c r="A53" s="40"/>
      <c r="B53" s="327" t="s">
        <v>147</v>
      </c>
      <c r="C53" s="328"/>
      <c r="D53" s="329">
        <v>930483.597</v>
      </c>
      <c r="E53" s="327"/>
      <c r="F53" s="329">
        <v>1279812.171</v>
      </c>
      <c r="G53" s="327"/>
      <c r="H53" s="329">
        <v>-349328.57400000014</v>
      </c>
      <c r="I53" s="327"/>
      <c r="J53" s="330">
        <v>-27.29530019448456</v>
      </c>
    </row>
    <row r="54" spans="1:10" ht="12.75">
      <c r="A54" s="40"/>
      <c r="B54" s="310" t="s">
        <v>148</v>
      </c>
      <c r="C54" s="292"/>
      <c r="D54" s="292"/>
      <c r="E54" s="292"/>
      <c r="F54" s="292"/>
      <c r="G54" s="292"/>
      <c r="H54" s="292"/>
      <c r="I54" s="292"/>
      <c r="J54" s="292"/>
    </row>
    <row r="55" spans="1:10" ht="12.75">
      <c r="A55" s="40"/>
      <c r="B55" s="292" t="s">
        <v>263</v>
      </c>
      <c r="C55" s="292"/>
      <c r="D55" s="308">
        <v>12057.716</v>
      </c>
      <c r="E55" s="308"/>
      <c r="F55" s="308">
        <v>-93756.951</v>
      </c>
      <c r="G55" s="308"/>
      <c r="H55" s="308">
        <v>105814.667</v>
      </c>
      <c r="I55" s="308"/>
      <c r="J55" s="311">
        <v>-112.86061019625096</v>
      </c>
    </row>
    <row r="56" spans="1:10" ht="12.75">
      <c r="A56" s="40"/>
      <c r="B56" s="292" t="s">
        <v>10</v>
      </c>
      <c r="C56" s="292"/>
      <c r="D56" s="308">
        <v>-30207.431</v>
      </c>
      <c r="E56" s="308"/>
      <c r="F56" s="308">
        <v>-79403.591</v>
      </c>
      <c r="G56" s="308"/>
      <c r="H56" s="308">
        <v>49196.16</v>
      </c>
      <c r="I56" s="308"/>
      <c r="J56" s="311">
        <v>-61.95709712927216</v>
      </c>
    </row>
    <row r="57" spans="1:10" ht="12.75">
      <c r="A57" s="40"/>
      <c r="B57" s="292" t="s">
        <v>58</v>
      </c>
      <c r="C57" s="292"/>
      <c r="D57" s="308">
        <v>-47039.172</v>
      </c>
      <c r="E57" s="308"/>
      <c r="F57" s="308">
        <v>-73751.149</v>
      </c>
      <c r="G57" s="308"/>
      <c r="H57" s="308">
        <v>26711.977000000006</v>
      </c>
      <c r="I57" s="308"/>
      <c r="J57" s="311">
        <v>-36.21906554974487</v>
      </c>
    </row>
    <row r="58" spans="1:10" ht="12.75">
      <c r="A58" s="40"/>
      <c r="B58" s="292" t="s">
        <v>14</v>
      </c>
      <c r="C58" s="292"/>
      <c r="D58" s="308">
        <v>-197957.75</v>
      </c>
      <c r="E58" s="308"/>
      <c r="F58" s="308">
        <v>-205841.587</v>
      </c>
      <c r="G58" s="308"/>
      <c r="H58" s="308">
        <v>7883.8369999999995</v>
      </c>
      <c r="I58" s="308"/>
      <c r="J58" s="311">
        <v>-3.83005063014793</v>
      </c>
    </row>
    <row r="59" spans="1:10" ht="12.75">
      <c r="A59" s="40"/>
      <c r="B59" s="292" t="s">
        <v>59</v>
      </c>
      <c r="C59" s="292"/>
      <c r="D59" s="308">
        <v>-96221.885</v>
      </c>
      <c r="E59" s="308"/>
      <c r="F59" s="308">
        <v>-70909.934</v>
      </c>
      <c r="G59" s="308"/>
      <c r="H59" s="308">
        <v>-25311.951</v>
      </c>
      <c r="I59" s="308"/>
      <c r="J59" s="311">
        <v>35.69591673854893</v>
      </c>
    </row>
    <row r="60" spans="1:10" ht="12.75">
      <c r="A60" s="40"/>
      <c r="B60" s="304" t="s">
        <v>264</v>
      </c>
      <c r="C60" s="305"/>
      <c r="D60" s="314">
        <v>-359368.522</v>
      </c>
      <c r="E60" s="309"/>
      <c r="F60" s="314">
        <v>-523663.21200000006</v>
      </c>
      <c r="G60" s="309"/>
      <c r="H60" s="314">
        <v>164295.69</v>
      </c>
      <c r="I60" s="309"/>
      <c r="J60" s="317">
        <v>-31.374113406308947</v>
      </c>
    </row>
    <row r="61" spans="1:10" ht="12.75">
      <c r="A61" s="40"/>
      <c r="B61" s="327" t="s">
        <v>149</v>
      </c>
      <c r="C61" s="328"/>
      <c r="D61" s="329">
        <v>571115.075</v>
      </c>
      <c r="E61" s="327"/>
      <c r="F61" s="329">
        <v>756148.959</v>
      </c>
      <c r="G61" s="327"/>
      <c r="H61" s="329">
        <v>-185033.88400000014</v>
      </c>
      <c r="I61" s="327"/>
      <c r="J61" s="330">
        <v>-24.47055990723119</v>
      </c>
    </row>
    <row r="62" spans="1:10" ht="12.75">
      <c r="A62" s="40"/>
      <c r="B62" s="292"/>
      <c r="C62" s="292"/>
      <c r="D62" s="292"/>
      <c r="E62" s="292"/>
      <c r="F62" s="292"/>
      <c r="G62" s="292"/>
      <c r="H62" s="292"/>
      <c r="I62" s="292"/>
      <c r="J62" s="292"/>
    </row>
    <row r="63" spans="1:10" ht="12.75">
      <c r="A63" s="40"/>
      <c r="B63" s="292"/>
      <c r="C63" s="292"/>
      <c r="D63" s="292"/>
      <c r="E63" s="292"/>
      <c r="F63" s="292"/>
      <c r="G63" s="292"/>
      <c r="H63" s="292"/>
      <c r="I63" s="292"/>
      <c r="J63" s="292"/>
    </row>
    <row r="64" spans="1:10" ht="12.75">
      <c r="A64" s="40"/>
      <c r="B64" s="292"/>
      <c r="C64" s="292"/>
      <c r="D64" s="292"/>
      <c r="E64" s="292"/>
      <c r="F64" s="292"/>
      <c r="G64" s="292"/>
      <c r="H64" s="292"/>
      <c r="I64" s="292"/>
      <c r="J64" s="292"/>
    </row>
    <row r="65" spans="1:10" ht="12.75">
      <c r="A65" s="40"/>
      <c r="B65" s="292"/>
      <c r="C65" s="292"/>
      <c r="D65" s="292"/>
      <c r="E65" s="292"/>
      <c r="F65" s="292"/>
      <c r="G65" s="292"/>
      <c r="H65" s="292"/>
      <c r="I65" s="292"/>
      <c r="J65" s="292"/>
    </row>
  </sheetData>
  <sheetProtection/>
  <mergeCells count="7">
    <mergeCell ref="D36:H36"/>
    <mergeCell ref="B3:J3"/>
    <mergeCell ref="B4:J4"/>
    <mergeCell ref="D5:J5"/>
    <mergeCell ref="D7:H7"/>
    <mergeCell ref="B32:J32"/>
    <mergeCell ref="D34:J3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B3:I38"/>
  <sheetViews>
    <sheetView showGridLines="0" zoomScalePageLayoutView="0" workbookViewId="0" topLeftCell="A1">
      <selection activeCell="C21" sqref="C21"/>
    </sheetView>
  </sheetViews>
  <sheetFormatPr defaultColWidth="11.421875" defaultRowHeight="12.75"/>
  <cols>
    <col min="1" max="1" width="11.421875" style="128" customWidth="1"/>
    <col min="2" max="2" width="54.8515625" style="154" customWidth="1"/>
    <col min="3" max="3" width="10.140625" style="154" bestFit="1" customWidth="1"/>
    <col min="4" max="4" width="2.8515625" style="154" customWidth="1"/>
    <col min="5" max="5" width="12.421875" style="154" bestFit="1" customWidth="1"/>
    <col min="6" max="6" width="2.421875" style="154" customWidth="1"/>
    <col min="7" max="7" width="10.28125" style="154" bestFit="1" customWidth="1"/>
    <col min="8" max="8" width="3.28125" style="154" customWidth="1"/>
    <col min="9" max="9" width="11.421875" style="154" customWidth="1"/>
    <col min="10" max="16384" width="11.421875" style="128" customWidth="1"/>
  </cols>
  <sheetData>
    <row r="3" spans="2:9" ht="12.75">
      <c r="B3" s="425" t="s">
        <v>272</v>
      </c>
      <c r="C3" s="427" t="s">
        <v>212</v>
      </c>
      <c r="D3" s="427"/>
      <c r="E3" s="427"/>
      <c r="F3" s="427"/>
      <c r="G3" s="427"/>
      <c r="H3" s="427"/>
      <c r="I3" s="427"/>
    </row>
    <row r="4" spans="2:9" ht="12.75">
      <c r="B4" s="425"/>
      <c r="C4" s="180">
        <v>2016</v>
      </c>
      <c r="D4" s="180"/>
      <c r="E4" s="180">
        <v>2015</v>
      </c>
      <c r="F4" s="180"/>
      <c r="G4" s="180" t="s">
        <v>55</v>
      </c>
      <c r="H4" s="181"/>
      <c r="I4" s="180" t="s">
        <v>55</v>
      </c>
    </row>
    <row r="5" spans="2:9" ht="12.75">
      <c r="B5" s="425"/>
      <c r="C5" s="426" t="s">
        <v>213</v>
      </c>
      <c r="D5" s="426"/>
      <c r="E5" s="426"/>
      <c r="F5" s="426"/>
      <c r="G5" s="426"/>
      <c r="H5" s="181"/>
      <c r="I5" s="181" t="s">
        <v>21</v>
      </c>
    </row>
    <row r="6" spans="3:7" ht="12.75">
      <c r="C6" s="171"/>
      <c r="D6" s="171"/>
      <c r="E6" s="171"/>
      <c r="F6" s="171"/>
      <c r="G6" s="171"/>
    </row>
    <row r="7" spans="2:9" ht="12.75">
      <c r="B7" s="169" t="s">
        <v>67</v>
      </c>
      <c r="C7" s="177">
        <v>3197250.861</v>
      </c>
      <c r="D7" s="177"/>
      <c r="E7" s="177">
        <v>2589625.829</v>
      </c>
      <c r="F7" s="177"/>
      <c r="G7" s="177">
        <v>607625.0320000001</v>
      </c>
      <c r="I7" s="178">
        <v>23.463815706326898</v>
      </c>
    </row>
    <row r="8" spans="2:9" ht="12.75">
      <c r="B8" s="169" t="s">
        <v>267</v>
      </c>
      <c r="C8" s="177">
        <v>8084304.645</v>
      </c>
      <c r="D8" s="177"/>
      <c r="E8" s="177">
        <v>7535592.681</v>
      </c>
      <c r="F8" s="177"/>
      <c r="G8" s="177">
        <v>548711.9639999997</v>
      </c>
      <c r="I8" s="178">
        <v>7.281603282293969</v>
      </c>
    </row>
    <row r="9" spans="2:9" ht="12.75">
      <c r="B9" s="169" t="s">
        <v>138</v>
      </c>
      <c r="C9" s="179">
        <v>0</v>
      </c>
      <c r="D9" s="177"/>
      <c r="E9" s="177">
        <v>5323935.881</v>
      </c>
      <c r="F9" s="177"/>
      <c r="G9" s="177">
        <v>-5323935.881</v>
      </c>
      <c r="I9" s="178">
        <v>-100</v>
      </c>
    </row>
    <row r="10" spans="3:9" ht="12.75">
      <c r="C10" s="177"/>
      <c r="D10" s="177"/>
      <c r="E10" s="177"/>
      <c r="F10" s="177"/>
      <c r="G10" s="177"/>
      <c r="I10" s="177"/>
    </row>
    <row r="11" spans="2:9" ht="12.75">
      <c r="B11" s="158" t="s">
        <v>68</v>
      </c>
      <c r="C11" s="336">
        <v>11281555.506</v>
      </c>
      <c r="D11" s="336"/>
      <c r="E11" s="336">
        <v>15449154.390999999</v>
      </c>
      <c r="F11" s="336"/>
      <c r="G11" s="336">
        <v>-4167598.8850000002</v>
      </c>
      <c r="H11" s="158"/>
      <c r="I11" s="337">
        <v>-26.976226526856774</v>
      </c>
    </row>
    <row r="14" spans="2:9" ht="12.75">
      <c r="B14" s="425" t="s">
        <v>273</v>
      </c>
      <c r="C14" s="427" t="s">
        <v>212</v>
      </c>
      <c r="D14" s="427"/>
      <c r="E14" s="427"/>
      <c r="F14" s="427"/>
      <c r="G14" s="427"/>
      <c r="H14" s="427"/>
      <c r="I14" s="427"/>
    </row>
    <row r="15" spans="2:9" ht="12.75">
      <c r="B15" s="425"/>
      <c r="C15" s="180">
        <v>2016</v>
      </c>
      <c r="D15" s="180"/>
      <c r="E15" s="180">
        <v>2015</v>
      </c>
      <c r="F15" s="180"/>
      <c r="G15" s="180" t="s">
        <v>55</v>
      </c>
      <c r="H15" s="181"/>
      <c r="I15" s="180" t="s">
        <v>55</v>
      </c>
    </row>
    <row r="16" spans="2:9" ht="12.75">
      <c r="B16" s="425"/>
      <c r="C16" s="426" t="s">
        <v>213</v>
      </c>
      <c r="D16" s="426"/>
      <c r="E16" s="426"/>
      <c r="F16" s="426"/>
      <c r="G16" s="426"/>
      <c r="H16" s="181"/>
      <c r="I16" s="181" t="s">
        <v>21</v>
      </c>
    </row>
    <row r="17" spans="3:7" ht="12.75">
      <c r="C17" s="171"/>
      <c r="D17" s="171"/>
      <c r="E17" s="171"/>
      <c r="F17" s="171"/>
      <c r="G17" s="171"/>
    </row>
    <row r="18" spans="2:9" ht="12.75">
      <c r="B18" s="169" t="s">
        <v>69</v>
      </c>
      <c r="C18" s="177">
        <v>2558790.354</v>
      </c>
      <c r="D18" s="177"/>
      <c r="E18" s="177">
        <v>2559728.698</v>
      </c>
      <c r="F18" s="177"/>
      <c r="G18" s="177">
        <v>-938.344000000041</v>
      </c>
      <c r="I18" s="178">
        <v>-0.03665794741189998</v>
      </c>
    </row>
    <row r="19" spans="2:9" ht="12.75">
      <c r="B19" s="169" t="s">
        <v>70</v>
      </c>
      <c r="C19" s="177">
        <v>3447516.579</v>
      </c>
      <c r="D19" s="177"/>
      <c r="E19" s="177">
        <v>2753965.211</v>
      </c>
      <c r="F19" s="177"/>
      <c r="G19" s="177">
        <v>693551.3679999998</v>
      </c>
      <c r="I19" s="178">
        <v>25.183737442644105</v>
      </c>
    </row>
    <row r="20" spans="2:9" ht="12.75">
      <c r="B20" s="169" t="s">
        <v>138</v>
      </c>
      <c r="C20" s="179">
        <v>0</v>
      </c>
      <c r="D20" s="177"/>
      <c r="E20" s="177">
        <v>1945652.102</v>
      </c>
      <c r="F20" s="177"/>
      <c r="G20" s="177">
        <v>-1945652.102</v>
      </c>
      <c r="I20" s="178">
        <v>-100</v>
      </c>
    </row>
    <row r="21" spans="2:9" ht="12.75">
      <c r="B21" s="169" t="s">
        <v>268</v>
      </c>
      <c r="C21" s="177">
        <v>5275248.573</v>
      </c>
      <c r="D21" s="177"/>
      <c r="E21" s="177">
        <v>8189808.38</v>
      </c>
      <c r="F21" s="177"/>
      <c r="G21" s="177">
        <v>-2914559.807</v>
      </c>
      <c r="I21" s="178">
        <v>-35.587643468161346</v>
      </c>
    </row>
    <row r="22" spans="2:9" ht="12.75">
      <c r="B22" s="134" t="s">
        <v>269</v>
      </c>
      <c r="C22" s="177">
        <v>4150468.89</v>
      </c>
      <c r="D22" s="177"/>
      <c r="E22" s="177">
        <v>6026149.285</v>
      </c>
      <c r="F22" s="177"/>
      <c r="G22" s="177">
        <v>-1875680.395</v>
      </c>
      <c r="I22" s="178">
        <v>-31.125687504437582</v>
      </c>
    </row>
    <row r="23" spans="2:9" ht="12.75">
      <c r="B23" s="134" t="s">
        <v>270</v>
      </c>
      <c r="C23" s="177">
        <v>1124779.683</v>
      </c>
      <c r="D23" s="177"/>
      <c r="E23" s="177">
        <v>2163659.095</v>
      </c>
      <c r="F23" s="177"/>
      <c r="G23" s="177">
        <v>-1038879.4120000002</v>
      </c>
      <c r="I23" s="178">
        <v>-48.01493055910456</v>
      </c>
    </row>
    <row r="24" spans="3:9" ht="12.75">
      <c r="C24" s="177"/>
      <c r="D24" s="177"/>
      <c r="E24" s="177"/>
      <c r="F24" s="177"/>
      <c r="G24" s="177"/>
      <c r="I24" s="177"/>
    </row>
    <row r="25" spans="2:9" ht="12.75">
      <c r="B25" s="158" t="s">
        <v>271</v>
      </c>
      <c r="C25" s="336">
        <v>11281555.506000001</v>
      </c>
      <c r="D25" s="336"/>
      <c r="E25" s="336">
        <v>15449154.390999999</v>
      </c>
      <c r="F25" s="336"/>
      <c r="G25" s="336">
        <v>-4167598.8850000002</v>
      </c>
      <c r="H25" s="158"/>
      <c r="I25" s="337">
        <v>-26.976226526856763</v>
      </c>
    </row>
    <row r="28" spans="2:9" ht="12.75">
      <c r="B28" s="425" t="s">
        <v>104</v>
      </c>
      <c r="C28" s="427" t="s">
        <v>212</v>
      </c>
      <c r="D28" s="427"/>
      <c r="E28" s="427"/>
      <c r="F28" s="427"/>
      <c r="G28" s="427"/>
      <c r="H28" s="427"/>
      <c r="I28" s="427"/>
    </row>
    <row r="29" spans="2:9" ht="12.75">
      <c r="B29" s="425"/>
      <c r="C29" s="180">
        <v>2016</v>
      </c>
      <c r="D29" s="180"/>
      <c r="E29" s="180">
        <v>2015</v>
      </c>
      <c r="F29" s="180"/>
      <c r="G29" s="180" t="s">
        <v>55</v>
      </c>
      <c r="H29" s="181"/>
      <c r="I29" s="180" t="s">
        <v>55</v>
      </c>
    </row>
    <row r="30" spans="2:9" ht="12.75">
      <c r="B30" s="425"/>
      <c r="C30" s="426" t="s">
        <v>213</v>
      </c>
      <c r="D30" s="426"/>
      <c r="E30" s="426"/>
      <c r="F30" s="426"/>
      <c r="G30" s="426"/>
      <c r="H30" s="181"/>
      <c r="I30" s="181" t="s">
        <v>21</v>
      </c>
    </row>
    <row r="31" spans="3:7" ht="12.75">
      <c r="C31" s="171"/>
      <c r="D31" s="171"/>
      <c r="E31" s="171"/>
      <c r="F31" s="171"/>
      <c r="G31" s="171"/>
    </row>
    <row r="32" spans="2:9" ht="12.75">
      <c r="B32" s="169" t="s">
        <v>103</v>
      </c>
      <c r="C32" s="177">
        <v>1712238.94</v>
      </c>
      <c r="D32" s="177"/>
      <c r="E32" s="177">
        <v>1923450.602</v>
      </c>
      <c r="F32" s="177"/>
      <c r="G32" s="177">
        <v>-211211.662</v>
      </c>
      <c r="I32" s="178">
        <v>-10.980872697244347</v>
      </c>
    </row>
    <row r="33" spans="2:9" ht="12.75">
      <c r="B33" s="169"/>
      <c r="C33" s="177"/>
      <c r="D33" s="177"/>
      <c r="E33" s="177"/>
      <c r="F33" s="177"/>
      <c r="G33" s="177"/>
      <c r="I33" s="178"/>
    </row>
    <row r="34" spans="2:9" ht="12.75">
      <c r="B34" s="169" t="s">
        <v>102</v>
      </c>
      <c r="C34" s="177">
        <v>-496971.516</v>
      </c>
      <c r="D34" s="177"/>
      <c r="E34" s="177">
        <v>-1215299.048</v>
      </c>
      <c r="F34" s="177"/>
      <c r="G34" s="177">
        <v>718327.5319999999</v>
      </c>
      <c r="I34" s="178">
        <v>-59.10705954901727</v>
      </c>
    </row>
    <row r="35" spans="2:9" ht="12.75">
      <c r="B35" s="169"/>
      <c r="C35" s="177"/>
      <c r="D35" s="177"/>
      <c r="E35" s="177"/>
      <c r="F35" s="177"/>
      <c r="G35" s="177"/>
      <c r="I35" s="178"/>
    </row>
    <row r="36" spans="2:9" ht="12.75">
      <c r="B36" s="169" t="s">
        <v>101</v>
      </c>
      <c r="C36" s="177">
        <v>-739650.861</v>
      </c>
      <c r="D36" s="177"/>
      <c r="E36" s="177">
        <v>-1060214.379</v>
      </c>
      <c r="F36" s="177"/>
      <c r="G36" s="177">
        <v>320563.5179999999</v>
      </c>
      <c r="I36" s="178">
        <v>-30.235726316252865</v>
      </c>
    </row>
    <row r="37" spans="3:9" ht="12.75">
      <c r="C37" s="177"/>
      <c r="D37" s="177"/>
      <c r="E37" s="177"/>
      <c r="F37" s="177"/>
      <c r="G37" s="177"/>
      <c r="I37" s="177"/>
    </row>
    <row r="38" spans="2:9" ht="12.75">
      <c r="B38" s="158" t="s">
        <v>274</v>
      </c>
      <c r="C38" s="336">
        <v>475616.56299999985</v>
      </c>
      <c r="D38" s="336"/>
      <c r="E38" s="336">
        <v>-352062.82499999995</v>
      </c>
      <c r="F38" s="336"/>
      <c r="G38" s="336">
        <v>827679.3879999998</v>
      </c>
      <c r="H38" s="336"/>
      <c r="I38" s="337">
        <v>-235.0942301278188</v>
      </c>
    </row>
  </sheetData>
  <sheetProtection/>
  <mergeCells count="9">
    <mergeCell ref="B28:B30"/>
    <mergeCell ref="C30:G30"/>
    <mergeCell ref="C3:I3"/>
    <mergeCell ref="C14:I14"/>
    <mergeCell ref="C28:I28"/>
    <mergeCell ref="B3:B5"/>
    <mergeCell ref="C5:G5"/>
    <mergeCell ref="B14:B16"/>
    <mergeCell ref="C16:G16"/>
  </mergeCells>
  <printOptions/>
  <pageMargins left="0.7" right="0.7" top="0.75" bottom="0.75" header="0.3" footer="0.3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0"/>
  <sheetViews>
    <sheetView showGridLines="0" zoomScalePageLayoutView="0" workbookViewId="0" topLeftCell="A1">
      <selection activeCell="A1" sqref="A1"/>
    </sheetView>
  </sheetViews>
  <sheetFormatPr defaultColWidth="7.28125" defaultRowHeight="12.75"/>
  <cols>
    <col min="1" max="1" width="0.71875" style="128" customWidth="1"/>
    <col min="2" max="2" width="10.57421875" style="128" customWidth="1"/>
    <col min="3" max="3" width="27.140625" style="128" customWidth="1"/>
    <col min="4" max="4" width="12.00390625" style="128" customWidth="1"/>
    <col min="5" max="6" width="13.00390625" style="182" customWidth="1"/>
    <col min="7" max="7" width="13.421875" style="128" customWidth="1"/>
    <col min="8" max="8" width="10.421875" style="128" customWidth="1"/>
    <col min="9" max="9" width="1.1484375" style="128" customWidth="1"/>
    <col min="10" max="10" width="7.28125" style="128" customWidth="1"/>
    <col min="11" max="16384" width="7.28125" style="128" customWidth="1"/>
  </cols>
  <sheetData>
    <row r="1" ht="12.75">
      <c r="A1" s="128" t="e">
        <v>#REF!</v>
      </c>
    </row>
    <row r="3" spans="2:8" ht="15.75" customHeight="1">
      <c r="B3" s="428" t="s">
        <v>95</v>
      </c>
      <c r="C3" s="428"/>
      <c r="D3" s="215" t="s">
        <v>96</v>
      </c>
      <c r="E3" s="216">
        <v>2016</v>
      </c>
      <c r="F3" s="216">
        <v>2015</v>
      </c>
      <c r="G3" s="215" t="s">
        <v>106</v>
      </c>
      <c r="H3" s="215" t="s">
        <v>107</v>
      </c>
    </row>
    <row r="4" spans="5:6" ht="6" customHeight="1">
      <c r="E4" s="128"/>
      <c r="F4" s="128"/>
    </row>
    <row r="5" spans="2:8" s="183" customFormat="1" ht="18" customHeight="1">
      <c r="B5" s="184" t="s">
        <v>81</v>
      </c>
      <c r="C5" s="185" t="s">
        <v>87</v>
      </c>
      <c r="D5" s="186" t="s">
        <v>108</v>
      </c>
      <c r="E5" s="187">
        <v>1.249516536593916</v>
      </c>
      <c r="F5" s="187">
        <v>1.0116798045915412</v>
      </c>
      <c r="G5" s="188">
        <v>0.23783673200237487</v>
      </c>
      <c r="H5" s="188">
        <v>23.50909160417607</v>
      </c>
    </row>
    <row r="6" spans="2:8" s="183" customFormat="1" ht="18" customHeight="1">
      <c r="B6" s="185"/>
      <c r="C6" s="185" t="s">
        <v>86</v>
      </c>
      <c r="D6" s="186" t="s">
        <v>108</v>
      </c>
      <c r="E6" s="187">
        <v>1.2235628476188949</v>
      </c>
      <c r="F6" s="187">
        <v>0.9745438780090593</v>
      </c>
      <c r="G6" s="188">
        <v>0.2490189696098356</v>
      </c>
      <c r="H6" s="188">
        <v>25.55236097922733</v>
      </c>
    </row>
    <row r="7" spans="2:8" s="183" customFormat="1" ht="18" customHeight="1" thickBot="1">
      <c r="B7" s="189"/>
      <c r="C7" s="189" t="s">
        <v>88</v>
      </c>
      <c r="D7" s="190" t="s">
        <v>109</v>
      </c>
      <c r="E7" s="191">
        <v>638460.5070000002</v>
      </c>
      <c r="F7" s="192">
        <v>29897.131000000052</v>
      </c>
      <c r="G7" s="192">
        <v>608563.3760000002</v>
      </c>
      <c r="H7" s="193">
        <v>2035.5243317494214</v>
      </c>
    </row>
    <row r="8" spans="2:8" s="183" customFormat="1" ht="18" customHeight="1" thickTop="1">
      <c r="B8" s="194" t="s">
        <v>82</v>
      </c>
      <c r="C8" s="195" t="s">
        <v>82</v>
      </c>
      <c r="D8" s="196" t="s">
        <v>108</v>
      </c>
      <c r="E8" s="197">
        <v>1.138582732146829</v>
      </c>
      <c r="F8" s="197">
        <v>0.6488178553696515</v>
      </c>
      <c r="G8" s="198">
        <v>0.4897648767771774</v>
      </c>
      <c r="H8" s="198">
        <v>75.48572726904122</v>
      </c>
    </row>
    <row r="9" spans="2:8" s="183" customFormat="1" ht="18" customHeight="1">
      <c r="B9" s="195"/>
      <c r="C9" s="195" t="s">
        <v>90</v>
      </c>
      <c r="D9" s="196" t="s">
        <v>21</v>
      </c>
      <c r="E9" s="199">
        <v>0.42601724862601187</v>
      </c>
      <c r="F9" s="199">
        <v>0.48172302391458655</v>
      </c>
      <c r="G9" s="198">
        <v>-0.05570577528857468</v>
      </c>
      <c r="H9" s="198">
        <v>-11.563859837110835</v>
      </c>
    </row>
    <row r="10" spans="2:8" s="183" customFormat="1" ht="18" customHeight="1">
      <c r="B10" s="195"/>
      <c r="C10" s="195" t="s">
        <v>89</v>
      </c>
      <c r="D10" s="196" t="s">
        <v>21</v>
      </c>
      <c r="E10" s="199">
        <v>0.573982751373988</v>
      </c>
      <c r="F10" s="199">
        <v>0.5182769760854135</v>
      </c>
      <c r="G10" s="198">
        <v>0.055705775288574566</v>
      </c>
      <c r="H10" s="198">
        <v>10.748263546130232</v>
      </c>
    </row>
    <row r="11" spans="2:8" s="183" customFormat="1" ht="18" customHeight="1" thickBot="1">
      <c r="B11" s="200"/>
      <c r="C11" s="200" t="s">
        <v>91</v>
      </c>
      <c r="D11" s="201" t="s">
        <v>108</v>
      </c>
      <c r="E11" s="202">
        <v>3.3978546425196785</v>
      </c>
      <c r="F11" s="202">
        <v>6.060844406585035</v>
      </c>
      <c r="G11" s="203">
        <v>-2.662989764065357</v>
      </c>
      <c r="H11" s="203">
        <v>-43.93760316915659</v>
      </c>
    </row>
    <row r="12" spans="2:8" s="183" customFormat="1" ht="18" customHeight="1" thickTop="1">
      <c r="B12" s="204" t="s">
        <v>83</v>
      </c>
      <c r="C12" s="205" t="s">
        <v>92</v>
      </c>
      <c r="D12" s="206" t="s">
        <v>21</v>
      </c>
      <c r="E12" s="207">
        <v>0.23419049865641414</v>
      </c>
      <c r="F12" s="207">
        <v>0.23668253091283328</v>
      </c>
      <c r="G12" s="208">
        <v>-0.002492032256419141</v>
      </c>
      <c r="H12" s="209">
        <v>-1.0529007978780314</v>
      </c>
    </row>
    <row r="13" spans="2:8" s="183" customFormat="1" ht="18" customHeight="1">
      <c r="B13" s="205"/>
      <c r="C13" s="205" t="s">
        <v>93</v>
      </c>
      <c r="D13" s="206" t="s">
        <v>21</v>
      </c>
      <c r="E13" s="207">
        <v>0.09229318666209783</v>
      </c>
      <c r="F13" s="207">
        <v>0.1097860289732268</v>
      </c>
      <c r="G13" s="208">
        <v>-0.017492842311128964</v>
      </c>
      <c r="H13" s="209">
        <v>-15.933577773720998</v>
      </c>
    </row>
    <row r="14" spans="2:8" s="183" customFormat="1" ht="18" customHeight="1" thickBot="1">
      <c r="B14" s="210"/>
      <c r="C14" s="210" t="s">
        <v>94</v>
      </c>
      <c r="D14" s="211" t="s">
        <v>21</v>
      </c>
      <c r="E14" s="212">
        <v>0.06082893441733513</v>
      </c>
      <c r="F14" s="212">
        <v>0.07407975472539247</v>
      </c>
      <c r="G14" s="213">
        <v>-0.013250820308057333</v>
      </c>
      <c r="H14" s="214">
        <v>-17.88723566536773</v>
      </c>
    </row>
    <row r="15" ht="6" customHeight="1" thickTop="1"/>
    <row r="16" spans="2:8" ht="11.25" customHeight="1">
      <c r="B16" s="396" t="s">
        <v>84</v>
      </c>
      <c r="C16" s="396"/>
      <c r="D16" s="396"/>
      <c r="E16" s="397"/>
      <c r="F16" s="397"/>
      <c r="G16" s="396"/>
      <c r="H16" s="396"/>
    </row>
    <row r="17" spans="2:8" ht="17.25" customHeight="1">
      <c r="B17" s="396" t="s">
        <v>85</v>
      </c>
      <c r="C17" s="396"/>
      <c r="D17" s="396"/>
      <c r="E17" s="396"/>
      <c r="F17" s="396"/>
      <c r="G17" s="396"/>
      <c r="H17" s="396"/>
    </row>
    <row r="18" spans="2:8" ht="12.75">
      <c r="B18" s="396"/>
      <c r="C18" s="396"/>
      <c r="D18" s="396"/>
      <c r="E18" s="396"/>
      <c r="F18" s="396"/>
      <c r="G18" s="396"/>
      <c r="H18" s="396"/>
    </row>
    <row r="19" spans="2:8" ht="12.75">
      <c r="B19" s="396"/>
      <c r="C19" s="396"/>
      <c r="D19" s="396"/>
      <c r="E19" s="397"/>
      <c r="F19" s="397"/>
      <c r="G19" s="396"/>
      <c r="H19" s="396"/>
    </row>
    <row r="20" spans="2:8" ht="12.75">
      <c r="B20" s="396"/>
      <c r="C20" s="396"/>
      <c r="D20" s="396"/>
      <c r="E20" s="397"/>
      <c r="F20" s="397"/>
      <c r="G20" s="396"/>
      <c r="H20" s="396"/>
    </row>
  </sheetData>
  <sheetProtection/>
  <mergeCells count="1">
    <mergeCell ref="B3:C3"/>
  </mergeCells>
  <printOptions horizontalCentered="1" verticalCentered="1"/>
  <pageMargins left="0.21" right="0.21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B3:Q3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3" customWidth="1"/>
    <col min="2" max="2" width="41.28125" style="3" customWidth="1"/>
    <col min="3" max="3" width="16.8515625" style="3" customWidth="1"/>
    <col min="4" max="4" width="17.7109375" style="3" customWidth="1"/>
    <col min="5" max="6" width="12.28125" style="3" customWidth="1"/>
    <col min="7" max="7" width="2.00390625" style="3" customWidth="1"/>
    <col min="8" max="8" width="5.00390625" style="3" customWidth="1"/>
    <col min="9" max="16384" width="11.421875" style="3" customWidth="1"/>
  </cols>
  <sheetData>
    <row r="3" spans="2:6" ht="14.25">
      <c r="B3" s="429" t="s">
        <v>97</v>
      </c>
      <c r="C3" s="429"/>
      <c r="D3" s="429"/>
      <c r="E3" s="429"/>
      <c r="F3" s="429"/>
    </row>
    <row r="4" spans="2:6" s="50" customFormat="1" ht="17.25" customHeight="1">
      <c r="B4" s="430" t="s">
        <v>98</v>
      </c>
      <c r="C4" s="430"/>
      <c r="D4" s="430"/>
      <c r="E4" s="430"/>
      <c r="F4" s="430"/>
    </row>
    <row r="5" spans="3:6" s="51" customFormat="1" ht="15.75" customHeight="1">
      <c r="C5" s="52"/>
      <c r="D5" s="52"/>
      <c r="E5" s="52"/>
      <c r="F5" s="52"/>
    </row>
    <row r="6" spans="2:17" ht="48" customHeight="1">
      <c r="B6" s="432" t="s">
        <v>60</v>
      </c>
      <c r="C6" s="431" t="s">
        <v>128</v>
      </c>
      <c r="D6" s="431"/>
      <c r="E6" s="431" t="s">
        <v>99</v>
      </c>
      <c r="F6" s="431"/>
      <c r="K6"/>
      <c r="L6"/>
      <c r="M6"/>
      <c r="N6"/>
      <c r="O6"/>
      <c r="P6"/>
      <c r="Q6"/>
    </row>
    <row r="7" spans="2:17" ht="21.75" customHeight="1">
      <c r="B7" s="432"/>
      <c r="C7" s="146">
        <v>2016</v>
      </c>
      <c r="D7" s="146">
        <v>2015</v>
      </c>
      <c r="E7" s="146">
        <v>2016</v>
      </c>
      <c r="F7" s="146">
        <v>2015</v>
      </c>
      <c r="J7"/>
      <c r="K7"/>
      <c r="L7"/>
      <c r="M7"/>
      <c r="N7"/>
      <c r="O7"/>
      <c r="P7"/>
      <c r="Q7"/>
    </row>
    <row r="8" spans="2:17" ht="6" customHeight="1">
      <c r="B8" s="128"/>
      <c r="C8" s="128"/>
      <c r="D8" s="128"/>
      <c r="E8" s="128"/>
      <c r="F8" s="128"/>
      <c r="J8"/>
      <c r="K8"/>
      <c r="L8"/>
      <c r="M8"/>
      <c r="N8"/>
      <c r="O8"/>
      <c r="P8"/>
      <c r="Q8"/>
    </row>
    <row r="9" spans="2:17" ht="13.5" customHeight="1">
      <c r="B9" s="129" t="s">
        <v>402</v>
      </c>
      <c r="C9" s="130">
        <v>48519</v>
      </c>
      <c r="D9" s="130">
        <v>263906</v>
      </c>
      <c r="E9" s="130" t="s">
        <v>403</v>
      </c>
      <c r="F9" s="130">
        <v>112568</v>
      </c>
      <c r="J9" t="s">
        <v>275</v>
      </c>
      <c r="K9"/>
      <c r="L9"/>
      <c r="M9"/>
      <c r="N9"/>
      <c r="O9"/>
      <c r="P9"/>
      <c r="Q9"/>
    </row>
    <row r="10" spans="2:17" ht="13.5" customHeight="1">
      <c r="B10" s="129" t="s">
        <v>404</v>
      </c>
      <c r="C10" s="130">
        <v>24036</v>
      </c>
      <c r="D10" s="130">
        <v>33053</v>
      </c>
      <c r="E10" s="130">
        <v>41308</v>
      </c>
      <c r="F10" s="130">
        <v>50937</v>
      </c>
      <c r="J10"/>
      <c r="K10"/>
      <c r="L10"/>
      <c r="M10"/>
      <c r="N10"/>
      <c r="O10"/>
      <c r="P10"/>
      <c r="Q10"/>
    </row>
    <row r="11" spans="2:17" ht="13.5" customHeight="1">
      <c r="B11" s="129" t="s">
        <v>405</v>
      </c>
      <c r="C11" s="130">
        <v>1245</v>
      </c>
      <c r="D11" s="130">
        <v>41019</v>
      </c>
      <c r="E11" s="130">
        <v>2018</v>
      </c>
      <c r="F11" s="130">
        <v>1811</v>
      </c>
      <c r="J11"/>
      <c r="K11"/>
      <c r="L11"/>
      <c r="M11"/>
      <c r="N11"/>
      <c r="O11"/>
      <c r="P11"/>
      <c r="Q11"/>
    </row>
    <row r="12" spans="2:17" ht="13.5" customHeight="1">
      <c r="B12" s="129" t="s">
        <v>406</v>
      </c>
      <c r="C12" s="130">
        <v>36127</v>
      </c>
      <c r="D12" s="130">
        <v>13332</v>
      </c>
      <c r="E12" s="130">
        <v>16922</v>
      </c>
      <c r="F12" s="130">
        <v>21232</v>
      </c>
      <c r="J12"/>
      <c r="K12"/>
      <c r="L12"/>
      <c r="M12"/>
      <c r="N12"/>
      <c r="O12"/>
      <c r="P12"/>
      <c r="Q12"/>
    </row>
    <row r="13" spans="2:17" ht="13.5" customHeight="1">
      <c r="B13" s="129" t="s">
        <v>407</v>
      </c>
      <c r="C13" s="130">
        <v>83701</v>
      </c>
      <c r="D13" s="130">
        <v>186496</v>
      </c>
      <c r="E13" s="130">
        <v>42543</v>
      </c>
      <c r="F13" s="130">
        <v>39239</v>
      </c>
      <c r="J13"/>
      <c r="K13"/>
      <c r="L13"/>
      <c r="M13"/>
      <c r="N13"/>
      <c r="O13"/>
      <c r="P13"/>
      <c r="Q13"/>
    </row>
    <row r="14" spans="2:17" ht="13.5" customHeight="1">
      <c r="B14" s="129" t="s">
        <v>408</v>
      </c>
      <c r="C14" s="130">
        <v>4373</v>
      </c>
      <c r="D14" s="130">
        <v>5222</v>
      </c>
      <c r="E14" s="130">
        <v>5056</v>
      </c>
      <c r="F14" s="130">
        <v>5003</v>
      </c>
      <c r="J14"/>
      <c r="K14"/>
      <c r="L14"/>
      <c r="M14"/>
      <c r="N14"/>
      <c r="O14"/>
      <c r="P14"/>
      <c r="Q14"/>
    </row>
    <row r="15" spans="2:17" ht="13.5" customHeight="1">
      <c r="B15" s="129" t="s">
        <v>409</v>
      </c>
      <c r="C15" s="130">
        <v>10187</v>
      </c>
      <c r="D15" s="130">
        <v>18360</v>
      </c>
      <c r="E15" s="130">
        <v>5577</v>
      </c>
      <c r="F15" s="130">
        <v>5678</v>
      </c>
      <c r="J15"/>
      <c r="K15"/>
      <c r="L15"/>
      <c r="M15"/>
      <c r="N15"/>
      <c r="O15"/>
      <c r="P15"/>
      <c r="Q15"/>
    </row>
    <row r="16" spans="2:17" ht="13.5" customHeight="1">
      <c r="B16" s="129" t="s">
        <v>410</v>
      </c>
      <c r="C16" s="130">
        <v>1553</v>
      </c>
      <c r="D16" s="130">
        <v>1569</v>
      </c>
      <c r="E16" s="130">
        <v>10157</v>
      </c>
      <c r="F16" s="130">
        <v>11165</v>
      </c>
      <c r="J16"/>
      <c r="K16"/>
      <c r="L16"/>
      <c r="M16"/>
      <c r="N16"/>
      <c r="O16"/>
      <c r="P16"/>
      <c r="Q16"/>
    </row>
    <row r="17" spans="2:17" ht="13.5" customHeight="1">
      <c r="B17" s="129" t="s">
        <v>411</v>
      </c>
      <c r="C17" s="130">
        <v>11504</v>
      </c>
      <c r="D17" s="130">
        <v>44623</v>
      </c>
      <c r="E17" s="130" t="s">
        <v>403</v>
      </c>
      <c r="F17" s="130">
        <v>35821</v>
      </c>
      <c r="J17"/>
      <c r="K17"/>
      <c r="L17"/>
      <c r="M17"/>
      <c r="N17"/>
      <c r="O17"/>
      <c r="P17"/>
      <c r="Q17"/>
    </row>
    <row r="18" spans="2:17" ht="13.5" customHeight="1">
      <c r="B18" s="129" t="s">
        <v>412</v>
      </c>
      <c r="C18" s="130">
        <v>91185</v>
      </c>
      <c r="D18" s="130">
        <v>197738</v>
      </c>
      <c r="E18" s="130">
        <v>11303</v>
      </c>
      <c r="F18" s="130">
        <v>13230</v>
      </c>
      <c r="J18"/>
      <c r="K18"/>
      <c r="L18"/>
      <c r="M18"/>
      <c r="N18"/>
      <c r="O18"/>
      <c r="P18"/>
      <c r="Q18"/>
    </row>
    <row r="19" spans="2:17" ht="13.5" customHeight="1">
      <c r="B19" s="129" t="s">
        <v>413</v>
      </c>
      <c r="C19" s="130">
        <v>80299</v>
      </c>
      <c r="D19" s="130">
        <v>112428</v>
      </c>
      <c r="E19" s="130">
        <v>30218</v>
      </c>
      <c r="F19" s="130">
        <v>29074</v>
      </c>
      <c r="J19"/>
      <c r="K19"/>
      <c r="L19"/>
      <c r="M19"/>
      <c r="N19"/>
      <c r="O19"/>
      <c r="P19"/>
      <c r="Q19"/>
    </row>
    <row r="20" spans="2:17" ht="13.5" customHeight="1">
      <c r="B20" s="129" t="s">
        <v>414</v>
      </c>
      <c r="C20" s="130">
        <v>173872</v>
      </c>
      <c r="D20" s="130">
        <v>167928</v>
      </c>
      <c r="E20" s="130">
        <v>47677</v>
      </c>
      <c r="F20" s="130">
        <v>42109</v>
      </c>
      <c r="J20"/>
      <c r="K20"/>
      <c r="L20"/>
      <c r="M20"/>
      <c r="N20"/>
      <c r="O20"/>
      <c r="P20"/>
      <c r="Q20"/>
    </row>
    <row r="21" spans="2:17" ht="13.5" customHeight="1">
      <c r="B21" s="129" t="s">
        <v>415</v>
      </c>
      <c r="C21" s="130">
        <v>100589</v>
      </c>
      <c r="D21" s="130">
        <v>91959</v>
      </c>
      <c r="E21" s="130">
        <v>31838</v>
      </c>
      <c r="F21" s="130">
        <v>29748</v>
      </c>
      <c r="J21"/>
      <c r="K21"/>
      <c r="L21"/>
      <c r="M21"/>
      <c r="N21"/>
      <c r="O21"/>
      <c r="P21"/>
      <c r="Q21"/>
    </row>
    <row r="22" spans="2:17" ht="13.5" customHeight="1">
      <c r="B22" s="129" t="s">
        <v>22</v>
      </c>
      <c r="C22" s="130">
        <v>149675</v>
      </c>
      <c r="D22" s="130">
        <v>132840</v>
      </c>
      <c r="E22" s="130">
        <v>58526</v>
      </c>
      <c r="F22" s="130">
        <v>59475</v>
      </c>
      <c r="J22"/>
      <c r="K22"/>
      <c r="L22"/>
      <c r="M22"/>
      <c r="N22"/>
      <c r="O22"/>
      <c r="P22"/>
      <c r="Q22"/>
    </row>
    <row r="23" spans="2:17" ht="13.5" customHeight="1">
      <c r="B23" s="129" t="s">
        <v>416</v>
      </c>
      <c r="C23" s="130">
        <v>51</v>
      </c>
      <c r="D23" s="130">
        <v>99</v>
      </c>
      <c r="E23" s="130" t="s">
        <v>403</v>
      </c>
      <c r="F23" s="130">
        <v>114</v>
      </c>
      <c r="J23"/>
      <c r="K23"/>
      <c r="L23"/>
      <c r="M23"/>
      <c r="N23"/>
      <c r="O23"/>
      <c r="P23"/>
      <c r="Q23"/>
    </row>
    <row r="24" spans="2:17" ht="13.5" customHeight="1">
      <c r="B24" s="129" t="s">
        <v>417</v>
      </c>
      <c r="C24" s="130">
        <v>4140</v>
      </c>
      <c r="D24" s="130">
        <v>1536</v>
      </c>
      <c r="E24" s="130">
        <v>548</v>
      </c>
      <c r="F24" s="130">
        <v>-510</v>
      </c>
      <c r="J24"/>
      <c r="K24"/>
      <c r="L24"/>
      <c r="M24"/>
      <c r="N24"/>
      <c r="O24"/>
      <c r="P24"/>
      <c r="Q24"/>
    </row>
    <row r="25" spans="2:17" ht="13.5" customHeight="1">
      <c r="B25" s="129" t="s">
        <v>418</v>
      </c>
      <c r="C25" s="130">
        <v>100</v>
      </c>
      <c r="D25" s="130">
        <v>96</v>
      </c>
      <c r="E25" s="130">
        <v>52</v>
      </c>
      <c r="F25" s="130">
        <v>49</v>
      </c>
      <c r="J25"/>
      <c r="K25"/>
      <c r="L25"/>
      <c r="M25"/>
      <c r="N25"/>
      <c r="O25"/>
      <c r="P25"/>
      <c r="Q25"/>
    </row>
    <row r="26" spans="2:17" ht="13.5" customHeight="1">
      <c r="B26" s="129" t="s">
        <v>419</v>
      </c>
      <c r="C26" s="130">
        <v>5680</v>
      </c>
      <c r="D26" s="130">
        <v>41284</v>
      </c>
      <c r="E26" s="130">
        <v>11366</v>
      </c>
      <c r="F26" s="130">
        <v>11497</v>
      </c>
      <c r="J26"/>
      <c r="K26"/>
      <c r="L26"/>
      <c r="M26"/>
      <c r="N26"/>
      <c r="O26"/>
      <c r="P26"/>
      <c r="Q26"/>
    </row>
    <row r="27" spans="2:17" ht="13.5" customHeight="1">
      <c r="B27" s="129" t="s">
        <v>420</v>
      </c>
      <c r="C27" s="130">
        <v>4868</v>
      </c>
      <c r="D27" s="130">
        <v>9073</v>
      </c>
      <c r="E27" s="130">
        <v>5492</v>
      </c>
      <c r="F27" s="130">
        <v>5505</v>
      </c>
      <c r="J27"/>
      <c r="K27"/>
      <c r="L27"/>
      <c r="M27"/>
      <c r="N27"/>
      <c r="O27"/>
      <c r="P27"/>
      <c r="Q27"/>
    </row>
    <row r="28" spans="2:17" ht="9" customHeight="1">
      <c r="B28" s="129"/>
      <c r="C28" s="130"/>
      <c r="D28" s="130"/>
      <c r="E28" s="130"/>
      <c r="F28" s="130"/>
      <c r="J28"/>
      <c r="K28"/>
      <c r="L28"/>
      <c r="M28"/>
      <c r="N28"/>
      <c r="O28"/>
      <c r="P28"/>
      <c r="Q28"/>
    </row>
    <row r="29" spans="2:13" ht="12.75">
      <c r="B29" s="220" t="s">
        <v>20</v>
      </c>
      <c r="C29" s="221">
        <v>831704</v>
      </c>
      <c r="D29" s="221">
        <v>1362562</v>
      </c>
      <c r="E29" s="221">
        <v>320601</v>
      </c>
      <c r="F29" s="221">
        <v>473744</v>
      </c>
      <c r="J29"/>
      <c r="K29"/>
      <c r="L29"/>
      <c r="M29"/>
    </row>
    <row r="30" spans="2:13" ht="12.75">
      <c r="B30" s="131"/>
      <c r="C30" s="217"/>
      <c r="D30" s="217"/>
      <c r="E30" s="217"/>
      <c r="F30" s="217"/>
      <c r="J30"/>
      <c r="K30"/>
      <c r="L30"/>
      <c r="M30"/>
    </row>
    <row r="31" spans="2:13" ht="12.75">
      <c r="B31" s="218" t="s">
        <v>100</v>
      </c>
      <c r="C31" s="217"/>
      <c r="D31" s="219"/>
      <c r="E31" s="219"/>
      <c r="F31" s="217"/>
      <c r="J31"/>
      <c r="K31"/>
      <c r="L31"/>
      <c r="M31"/>
    </row>
    <row r="32" spans="3:6" ht="12.75">
      <c r="C32" s="64"/>
      <c r="D32" s="64"/>
      <c r="E32" s="64"/>
      <c r="F32" s="64"/>
    </row>
    <row r="33" ht="12.75">
      <c r="C33" s="64"/>
    </row>
    <row r="34" spans="3:8" ht="12.75">
      <c r="C34"/>
      <c r="D34"/>
      <c r="F34"/>
      <c r="G34"/>
      <c r="H34"/>
    </row>
    <row r="35" spans="3:8" ht="12.75">
      <c r="C35" s="118"/>
      <c r="D35"/>
      <c r="E35" s="118"/>
      <c r="F35"/>
      <c r="G35"/>
      <c r="H35"/>
    </row>
    <row r="36" spans="3:8" ht="12.75">
      <c r="C36"/>
      <c r="D36"/>
      <c r="E36"/>
      <c r="F36"/>
      <c r="G36"/>
      <c r="H36"/>
    </row>
    <row r="37" spans="3:8" ht="12.75">
      <c r="C37" s="60"/>
      <c r="D37"/>
      <c r="E37"/>
      <c r="F37"/>
      <c r="G37"/>
      <c r="H37"/>
    </row>
  </sheetData>
  <sheetProtection/>
  <mergeCells count="5">
    <mergeCell ref="B3:F3"/>
    <mergeCell ref="B4:F4"/>
    <mergeCell ref="C6:D6"/>
    <mergeCell ref="E6:F6"/>
    <mergeCell ref="B6:B7"/>
  </mergeCells>
  <printOptions horizontalCentered="1" verticalCentered="1"/>
  <pageMargins left="0.23" right="0.21" top="0.81" bottom="1" header="0" footer="0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B2:N3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33" customWidth="1"/>
    <col min="2" max="2" width="20.57421875" style="133" customWidth="1"/>
    <col min="3" max="16384" width="11.421875" style="133" customWidth="1"/>
  </cols>
  <sheetData>
    <row r="2" spans="2:12" ht="12.75">
      <c r="B2" s="432" t="s">
        <v>168</v>
      </c>
      <c r="C2" s="433" t="s">
        <v>151</v>
      </c>
      <c r="D2" s="433"/>
      <c r="E2" s="433" t="s">
        <v>75</v>
      </c>
      <c r="F2" s="433"/>
      <c r="G2" s="433" t="s">
        <v>76</v>
      </c>
      <c r="H2" s="433"/>
      <c r="I2" s="433" t="s">
        <v>169</v>
      </c>
      <c r="J2" s="433"/>
      <c r="K2" s="433" t="s">
        <v>170</v>
      </c>
      <c r="L2" s="433"/>
    </row>
    <row r="3" spans="2:12" ht="12.75">
      <c r="B3" s="432"/>
      <c r="C3" s="433" t="s">
        <v>171</v>
      </c>
      <c r="D3" s="433"/>
      <c r="E3" s="433" t="s">
        <v>21</v>
      </c>
      <c r="F3" s="433"/>
      <c r="G3" s="433" t="s">
        <v>172</v>
      </c>
      <c r="H3" s="433"/>
      <c r="I3" s="433" t="s">
        <v>172</v>
      </c>
      <c r="J3" s="433"/>
      <c r="K3" s="433" t="s">
        <v>172</v>
      </c>
      <c r="L3" s="433"/>
    </row>
    <row r="4" spans="2:12" ht="12.75">
      <c r="B4" s="432"/>
      <c r="C4" s="378">
        <v>42705</v>
      </c>
      <c r="D4" s="378">
        <v>42339</v>
      </c>
      <c r="E4" s="378">
        <v>42705</v>
      </c>
      <c r="F4" s="378">
        <v>42339</v>
      </c>
      <c r="G4" s="378">
        <v>42705</v>
      </c>
      <c r="H4" s="378">
        <v>42339</v>
      </c>
      <c r="I4" s="378">
        <v>42705</v>
      </c>
      <c r="J4" s="378">
        <v>42339</v>
      </c>
      <c r="K4" s="378">
        <v>42705</v>
      </c>
      <c r="L4" s="378">
        <v>42339</v>
      </c>
    </row>
    <row r="5" spans="2:12" s="140" customFormat="1" ht="12.75">
      <c r="B5" s="137"/>
      <c r="C5" s="138"/>
      <c r="D5" s="138"/>
      <c r="E5" s="139"/>
      <c r="F5" s="139"/>
      <c r="G5" s="138"/>
      <c r="H5" s="138"/>
      <c r="I5" s="138"/>
      <c r="J5" s="138"/>
      <c r="K5" s="138"/>
      <c r="L5" s="138"/>
    </row>
    <row r="6" spans="2:12" ht="12.75">
      <c r="B6" s="129" t="s">
        <v>17</v>
      </c>
      <c r="C6" s="130">
        <v>18493</v>
      </c>
      <c r="D6" s="130">
        <v>18492</v>
      </c>
      <c r="E6" s="141">
        <v>12.04</v>
      </c>
      <c r="F6" s="141">
        <v>11.62</v>
      </c>
      <c r="G6" s="130">
        <v>2504558</v>
      </c>
      <c r="H6" s="130">
        <v>2479559</v>
      </c>
      <c r="I6" s="130">
        <v>4290</v>
      </c>
      <c r="J6" s="130">
        <v>4157</v>
      </c>
      <c r="K6" s="130">
        <v>583.8130536130536</v>
      </c>
      <c r="L6" s="130">
        <v>596.4779889343276</v>
      </c>
    </row>
    <row r="7" spans="2:12" ht="12.75">
      <c r="B7" s="129" t="s">
        <v>18</v>
      </c>
      <c r="C7" s="130">
        <v>7780</v>
      </c>
      <c r="D7" s="130">
        <v>7659</v>
      </c>
      <c r="E7" s="141">
        <v>7.8</v>
      </c>
      <c r="F7" s="141">
        <v>8.1</v>
      </c>
      <c r="G7" s="130">
        <v>1367044</v>
      </c>
      <c r="H7" s="130">
        <v>1336693</v>
      </c>
      <c r="I7" s="130">
        <v>617</v>
      </c>
      <c r="J7" s="130">
        <v>610</v>
      </c>
      <c r="K7" s="130">
        <v>2215.6304700162073</v>
      </c>
      <c r="L7" s="130">
        <v>2191.3</v>
      </c>
    </row>
    <row r="8" spans="2:12" ht="12.75">
      <c r="B8" s="129" t="s">
        <v>173</v>
      </c>
      <c r="C8" s="130">
        <v>11181</v>
      </c>
      <c r="D8" s="130">
        <v>11096</v>
      </c>
      <c r="E8" s="141">
        <v>19.4</v>
      </c>
      <c r="F8" s="141">
        <v>19.4</v>
      </c>
      <c r="G8" s="130">
        <v>3053695</v>
      </c>
      <c r="H8" s="130">
        <v>2996676</v>
      </c>
      <c r="I8" s="130">
        <v>1005</v>
      </c>
      <c r="J8" s="130">
        <v>1162</v>
      </c>
      <c r="K8" s="130">
        <v>3038.502487562189</v>
      </c>
      <c r="L8" s="130">
        <v>2578.895008605852</v>
      </c>
    </row>
    <row r="9" spans="2:12" ht="12.75">
      <c r="B9" s="129" t="s">
        <v>19</v>
      </c>
      <c r="C9" s="130">
        <v>11628</v>
      </c>
      <c r="D9" s="130">
        <v>11215</v>
      </c>
      <c r="E9" s="141">
        <v>12.5</v>
      </c>
      <c r="F9" s="141">
        <v>12.5</v>
      </c>
      <c r="G9" s="130">
        <v>3889905</v>
      </c>
      <c r="H9" s="130">
        <v>3757651</v>
      </c>
      <c r="I9" s="130">
        <v>1140</v>
      </c>
      <c r="J9" s="130">
        <v>1186</v>
      </c>
      <c r="K9" s="130">
        <v>3412.1973684210525</v>
      </c>
      <c r="L9" s="130">
        <v>3168.339797639123</v>
      </c>
    </row>
    <row r="10" spans="2:12" ht="12.75">
      <c r="B10" s="129" t="s">
        <v>174</v>
      </c>
      <c r="C10" s="130">
        <v>13632</v>
      </c>
      <c r="D10" s="130">
        <v>13946</v>
      </c>
      <c r="E10" s="141">
        <v>7.1</v>
      </c>
      <c r="F10" s="141">
        <v>7.1</v>
      </c>
      <c r="G10" s="130">
        <v>3248447</v>
      </c>
      <c r="H10" s="130">
        <v>2865135</v>
      </c>
      <c r="I10" s="130">
        <v>1337</v>
      </c>
      <c r="J10" s="130">
        <v>1034</v>
      </c>
      <c r="K10" s="130">
        <v>2429.653702318624</v>
      </c>
      <c r="L10" s="130">
        <v>2770.923597678917</v>
      </c>
    </row>
    <row r="11" spans="2:12" ht="12.75">
      <c r="B11" s="129"/>
      <c r="C11" s="130"/>
      <c r="D11" s="130"/>
      <c r="E11" s="141"/>
      <c r="F11" s="141"/>
      <c r="G11" s="130"/>
      <c r="H11" s="130"/>
      <c r="I11" s="130"/>
      <c r="J11" s="130"/>
      <c r="K11" s="130"/>
      <c r="L11" s="130"/>
    </row>
    <row r="12" spans="2:12" ht="12.75">
      <c r="B12" s="129"/>
      <c r="C12" s="130"/>
      <c r="D12" s="130"/>
      <c r="E12" s="141"/>
      <c r="F12" s="141"/>
      <c r="G12" s="130"/>
      <c r="H12" s="130"/>
      <c r="I12" s="130"/>
      <c r="J12" s="130"/>
      <c r="K12" s="130"/>
      <c r="L12" s="130"/>
    </row>
    <row r="13" spans="2:12" ht="12.75">
      <c r="B13" s="129"/>
      <c r="C13" s="130"/>
      <c r="D13" s="130"/>
      <c r="E13" s="141"/>
      <c r="F13" s="141"/>
      <c r="G13" s="130"/>
      <c r="H13" s="130"/>
      <c r="I13" s="130"/>
      <c r="J13" s="130"/>
      <c r="K13" s="130"/>
      <c r="L13" s="130"/>
    </row>
    <row r="16" spans="2:14" ht="15">
      <c r="B16" s="434" t="s">
        <v>176</v>
      </c>
      <c r="C16" s="434"/>
      <c r="D16" s="434"/>
      <c r="E16" s="434"/>
      <c r="F16" s="434"/>
      <c r="G16" s="434"/>
      <c r="H16" s="434"/>
      <c r="I16" s="434"/>
      <c r="J16" s="434"/>
      <c r="K16" s="434"/>
      <c r="L16" s="434"/>
      <c r="M16" s="434"/>
      <c r="N16" s="434"/>
    </row>
    <row r="18" spans="2:14" ht="12.75">
      <c r="B18" s="432"/>
      <c r="C18" s="433" t="s">
        <v>10</v>
      </c>
      <c r="D18" s="433"/>
      <c r="E18" s="433" t="s">
        <v>59</v>
      </c>
      <c r="F18" s="433"/>
      <c r="G18" s="433" t="s">
        <v>58</v>
      </c>
      <c r="H18" s="433"/>
      <c r="I18" s="433"/>
      <c r="J18" s="433"/>
      <c r="K18" s="433" t="s">
        <v>14</v>
      </c>
      <c r="L18" s="433"/>
      <c r="M18" s="433" t="s">
        <v>175</v>
      </c>
      <c r="N18" s="433"/>
    </row>
    <row r="19" spans="2:14" ht="12.75">
      <c r="B19" s="432"/>
      <c r="C19" s="433" t="s">
        <v>17</v>
      </c>
      <c r="D19" s="433"/>
      <c r="E19" s="433" t="s">
        <v>18</v>
      </c>
      <c r="F19" s="433"/>
      <c r="G19" s="433" t="s">
        <v>43</v>
      </c>
      <c r="H19" s="433"/>
      <c r="I19" s="433" t="s">
        <v>19</v>
      </c>
      <c r="J19" s="433"/>
      <c r="K19" s="433" t="s">
        <v>174</v>
      </c>
      <c r="L19" s="433"/>
      <c r="M19" s="433"/>
      <c r="N19" s="433"/>
    </row>
    <row r="20" spans="2:14" ht="12.75">
      <c r="B20" s="432"/>
      <c r="C20" s="378">
        <v>42705</v>
      </c>
      <c r="D20" s="378">
        <v>42339</v>
      </c>
      <c r="E20" s="378">
        <v>42705</v>
      </c>
      <c r="F20" s="378">
        <v>42339</v>
      </c>
      <c r="G20" s="378">
        <v>42705</v>
      </c>
      <c r="H20" s="378">
        <v>42339</v>
      </c>
      <c r="I20" s="378">
        <v>42705</v>
      </c>
      <c r="J20" s="378">
        <v>42339</v>
      </c>
      <c r="K20" s="378">
        <v>42705</v>
      </c>
      <c r="L20" s="378">
        <v>42339</v>
      </c>
      <c r="M20" s="378">
        <v>42705</v>
      </c>
      <c r="N20" s="378">
        <v>42339</v>
      </c>
    </row>
    <row r="21" spans="2:14" ht="12.75">
      <c r="B21" s="129" t="s">
        <v>117</v>
      </c>
      <c r="C21" s="130">
        <v>8408</v>
      </c>
      <c r="D21" s="130">
        <v>8284</v>
      </c>
      <c r="E21" s="130">
        <v>2818</v>
      </c>
      <c r="F21" s="130">
        <v>2839</v>
      </c>
      <c r="G21" s="130">
        <v>4688</v>
      </c>
      <c r="H21" s="130">
        <v>4715</v>
      </c>
      <c r="I21" s="130">
        <v>4129</v>
      </c>
      <c r="J21" s="130">
        <v>3959</v>
      </c>
      <c r="K21" s="130">
        <v>4656</v>
      </c>
      <c r="L21" s="130">
        <v>4665</v>
      </c>
      <c r="M21" s="130">
        <v>24699</v>
      </c>
      <c r="N21" s="130">
        <v>24462</v>
      </c>
    </row>
    <row r="22" spans="2:14" ht="12.75">
      <c r="B22" s="129" t="s">
        <v>119</v>
      </c>
      <c r="C22" s="130">
        <v>1412</v>
      </c>
      <c r="D22" s="130">
        <v>1393</v>
      </c>
      <c r="E22" s="130">
        <v>1213</v>
      </c>
      <c r="F22" s="130">
        <v>1213</v>
      </c>
      <c r="G22" s="130">
        <v>638</v>
      </c>
      <c r="H22" s="130">
        <v>872</v>
      </c>
      <c r="I22" s="130">
        <v>1055</v>
      </c>
      <c r="J22" s="130">
        <v>1196</v>
      </c>
      <c r="K22" s="130">
        <v>1047</v>
      </c>
      <c r="L22" s="130">
        <v>1011</v>
      </c>
      <c r="M22" s="130">
        <v>5365</v>
      </c>
      <c r="N22" s="130">
        <v>5685</v>
      </c>
    </row>
    <row r="23" spans="2:14" ht="12.75">
      <c r="B23" s="129" t="s">
        <v>118</v>
      </c>
      <c r="C23" s="130">
        <v>4512</v>
      </c>
      <c r="D23" s="130">
        <v>4489</v>
      </c>
      <c r="E23" s="130">
        <v>1688</v>
      </c>
      <c r="F23" s="130">
        <v>1688</v>
      </c>
      <c r="G23" s="130">
        <v>2088</v>
      </c>
      <c r="H23" s="130">
        <v>2187</v>
      </c>
      <c r="I23" s="130">
        <v>2136</v>
      </c>
      <c r="J23" s="130">
        <v>2148</v>
      </c>
      <c r="K23" s="130">
        <v>2294</v>
      </c>
      <c r="L23" s="130">
        <v>2280</v>
      </c>
      <c r="M23" s="130">
        <v>12718</v>
      </c>
      <c r="N23" s="130">
        <v>12792</v>
      </c>
    </row>
    <row r="24" spans="2:14" ht="12.75">
      <c r="B24" s="129" t="s">
        <v>197</v>
      </c>
      <c r="C24" s="130">
        <v>4161</v>
      </c>
      <c r="D24" s="130">
        <v>4326</v>
      </c>
      <c r="E24" s="130">
        <v>2188</v>
      </c>
      <c r="F24" s="130">
        <v>1919</v>
      </c>
      <c r="G24" s="130">
        <v>3767</v>
      </c>
      <c r="H24" s="130">
        <v>3322</v>
      </c>
      <c r="I24" s="130">
        <v>4308</v>
      </c>
      <c r="J24" s="130">
        <v>3912</v>
      </c>
      <c r="K24" s="130">
        <v>5635</v>
      </c>
      <c r="L24" s="130">
        <v>5990</v>
      </c>
      <c r="M24" s="130">
        <v>20059</v>
      </c>
      <c r="N24" s="130">
        <v>19469</v>
      </c>
    </row>
    <row r="25" spans="2:14" ht="12.75">
      <c r="B25" s="379" t="s">
        <v>175</v>
      </c>
      <c r="C25" s="379">
        <v>18493</v>
      </c>
      <c r="D25" s="379">
        <v>18492</v>
      </c>
      <c r="E25" s="379">
        <v>7907</v>
      </c>
      <c r="F25" s="379">
        <v>7659</v>
      </c>
      <c r="G25" s="379">
        <v>11181</v>
      </c>
      <c r="H25" s="379">
        <v>11096</v>
      </c>
      <c r="I25" s="379">
        <v>11628</v>
      </c>
      <c r="J25" s="379">
        <v>11215</v>
      </c>
      <c r="K25" s="379">
        <v>13632</v>
      </c>
      <c r="L25" s="379">
        <v>13946</v>
      </c>
      <c r="M25" s="379">
        <v>62841</v>
      </c>
      <c r="N25" s="379">
        <v>62408</v>
      </c>
    </row>
    <row r="26" spans="2:14" ht="23.25">
      <c r="B26" s="380"/>
      <c r="C26" s="381"/>
      <c r="D26" s="382"/>
      <c r="E26" s="383"/>
      <c r="F26" s="383"/>
      <c r="G26" s="381"/>
      <c r="H26" s="381"/>
      <c r="I26" s="381"/>
      <c r="J26" s="381"/>
      <c r="K26" s="381"/>
      <c r="L26" s="381"/>
      <c r="M26" s="381"/>
      <c r="N26" s="383"/>
    </row>
    <row r="27" spans="2:14" ht="12.75">
      <c r="B27" s="432"/>
      <c r="C27" s="433" t="s">
        <v>10</v>
      </c>
      <c r="D27" s="433"/>
      <c r="E27" s="433" t="s">
        <v>59</v>
      </c>
      <c r="F27" s="433"/>
      <c r="G27" s="433" t="s">
        <v>58</v>
      </c>
      <c r="H27" s="433"/>
      <c r="I27" s="433"/>
      <c r="J27" s="433"/>
      <c r="K27" s="433" t="s">
        <v>14</v>
      </c>
      <c r="L27" s="433"/>
      <c r="M27" s="433" t="s">
        <v>175</v>
      </c>
      <c r="N27" s="433"/>
    </row>
    <row r="28" spans="2:14" ht="12.75">
      <c r="B28" s="432"/>
      <c r="C28" s="433" t="s">
        <v>17</v>
      </c>
      <c r="D28" s="433"/>
      <c r="E28" s="433" t="s">
        <v>18</v>
      </c>
      <c r="F28" s="433"/>
      <c r="G28" s="433" t="s">
        <v>43</v>
      </c>
      <c r="H28" s="433"/>
      <c r="I28" s="433" t="s">
        <v>19</v>
      </c>
      <c r="J28" s="433"/>
      <c r="K28" s="433" t="s">
        <v>174</v>
      </c>
      <c r="L28" s="433"/>
      <c r="M28" s="433"/>
      <c r="N28" s="433"/>
    </row>
    <row r="29" spans="2:14" ht="12.75">
      <c r="B29" s="432"/>
      <c r="C29" s="378">
        <v>42705</v>
      </c>
      <c r="D29" s="378">
        <v>42339</v>
      </c>
      <c r="E29" s="378">
        <v>42705</v>
      </c>
      <c r="F29" s="378">
        <v>42339</v>
      </c>
      <c r="G29" s="378">
        <v>42705</v>
      </c>
      <c r="H29" s="378">
        <v>42339</v>
      </c>
      <c r="I29" s="378">
        <v>42705</v>
      </c>
      <c r="J29" s="378">
        <v>42339</v>
      </c>
      <c r="K29" s="378">
        <v>42705</v>
      </c>
      <c r="L29" s="378">
        <v>42339</v>
      </c>
      <c r="M29" s="378">
        <v>42705</v>
      </c>
      <c r="N29" s="378">
        <v>42339</v>
      </c>
    </row>
    <row r="30" spans="2:14" ht="12.75">
      <c r="B30" s="129" t="s">
        <v>117</v>
      </c>
      <c r="C30" s="384">
        <v>0.454658519439788</v>
      </c>
      <c r="D30" s="384">
        <v>0.4479775037854207</v>
      </c>
      <c r="E30" s="384">
        <v>0.3563930694321487</v>
      </c>
      <c r="F30" s="384">
        <v>0.3706750228489359</v>
      </c>
      <c r="G30" s="384">
        <v>0.4192827117431357</v>
      </c>
      <c r="H30" s="384">
        <v>0.4249279019466474</v>
      </c>
      <c r="I30" s="384">
        <v>0.3550911592707258</v>
      </c>
      <c r="J30" s="384">
        <v>0.35300936246098974</v>
      </c>
      <c r="K30" s="384">
        <v>0.3415492957746479</v>
      </c>
      <c r="L30" s="384">
        <v>0.33450451742435106</v>
      </c>
      <c r="M30" s="384">
        <v>0.393039576072946</v>
      </c>
      <c r="N30" s="384">
        <v>0.3919689783361108</v>
      </c>
    </row>
    <row r="31" spans="2:14" ht="12.75">
      <c r="B31" s="129" t="s">
        <v>119</v>
      </c>
      <c r="C31" s="384">
        <v>0.0763532147298978</v>
      </c>
      <c r="D31" s="384">
        <v>0.07532987237724421</v>
      </c>
      <c r="E31" s="384">
        <v>0.1534083723283167</v>
      </c>
      <c r="F31" s="384">
        <v>0.15837576707141923</v>
      </c>
      <c r="G31" s="384">
        <v>0.057061085770503533</v>
      </c>
      <c r="H31" s="384">
        <v>0.07858687815428983</v>
      </c>
      <c r="I31" s="384">
        <v>0.09072927416580667</v>
      </c>
      <c r="J31" s="384">
        <v>0.10664288898796255</v>
      </c>
      <c r="K31" s="384">
        <v>0.07680457746478873</v>
      </c>
      <c r="L31" s="384">
        <v>0.07249390506238348</v>
      </c>
      <c r="M31" s="384">
        <v>0.08537419837367324</v>
      </c>
      <c r="N31" s="384">
        <v>0.09109409050121779</v>
      </c>
    </row>
    <row r="32" spans="2:14" ht="12.75">
      <c r="B32" s="129" t="s">
        <v>118</v>
      </c>
      <c r="C32" s="384">
        <v>0.24398421024171307</v>
      </c>
      <c r="D32" s="384">
        <v>0.2427536231884058</v>
      </c>
      <c r="E32" s="384">
        <v>0.21348172505374985</v>
      </c>
      <c r="F32" s="384">
        <v>0.2203943073508291</v>
      </c>
      <c r="G32" s="384">
        <v>0.18674537161255703</v>
      </c>
      <c r="H32" s="384">
        <v>0.19709805335255948</v>
      </c>
      <c r="I32" s="384">
        <v>0.18369453044375644</v>
      </c>
      <c r="J32" s="384">
        <v>0.19152920196165849</v>
      </c>
      <c r="K32" s="384">
        <v>0.16828051643192488</v>
      </c>
      <c r="L32" s="384">
        <v>0.16348773841961853</v>
      </c>
      <c r="M32" s="384">
        <v>0.2023837940198278</v>
      </c>
      <c r="N32" s="384">
        <v>0.20497372131777977</v>
      </c>
    </row>
    <row r="33" spans="2:14" ht="12.75">
      <c r="B33" s="129" t="s">
        <v>197</v>
      </c>
      <c r="C33" s="384">
        <v>0.2250040555886011</v>
      </c>
      <c r="D33" s="384">
        <v>0.23393900064892928</v>
      </c>
      <c r="E33" s="384">
        <v>0.27671683318578477</v>
      </c>
      <c r="F33" s="384">
        <v>0.25055490272881575</v>
      </c>
      <c r="G33" s="384">
        <v>0.3369108308738038</v>
      </c>
      <c r="H33" s="384">
        <v>0.29938716654650327</v>
      </c>
      <c r="I33" s="384">
        <v>0.37048503611971106</v>
      </c>
      <c r="J33" s="384">
        <v>0.3488185465893892</v>
      </c>
      <c r="K33" s="384">
        <v>0.4133656103286385</v>
      </c>
      <c r="L33" s="384">
        <v>0.42951383909364693</v>
      </c>
      <c r="M33" s="384">
        <v>0.31920243153355293</v>
      </c>
      <c r="N33" s="384">
        <v>0.3119632098448917</v>
      </c>
    </row>
    <row r="34" spans="2:14" ht="12.75">
      <c r="B34" s="379" t="s">
        <v>175</v>
      </c>
      <c r="C34" s="385">
        <v>1</v>
      </c>
      <c r="D34" s="385">
        <v>1</v>
      </c>
      <c r="E34" s="385">
        <v>1</v>
      </c>
      <c r="F34" s="385">
        <v>1</v>
      </c>
      <c r="G34" s="385">
        <v>1</v>
      </c>
      <c r="H34" s="385">
        <v>1</v>
      </c>
      <c r="I34" s="385">
        <v>1</v>
      </c>
      <c r="J34" s="385">
        <v>1</v>
      </c>
      <c r="K34" s="385">
        <v>1</v>
      </c>
      <c r="L34" s="385">
        <v>1</v>
      </c>
      <c r="M34" s="385">
        <v>1</v>
      </c>
      <c r="N34" s="385">
        <v>1</v>
      </c>
    </row>
    <row r="35" spans="2:14" ht="12.75">
      <c r="B35" s="140"/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</row>
  </sheetData>
  <sheetProtection/>
  <mergeCells count="36">
    <mergeCell ref="B2:B4"/>
    <mergeCell ref="C2:D2"/>
    <mergeCell ref="E2:F2"/>
    <mergeCell ref="G2:H2"/>
    <mergeCell ref="I2:J2"/>
    <mergeCell ref="K2:L2"/>
    <mergeCell ref="C3:D3"/>
    <mergeCell ref="E3:F3"/>
    <mergeCell ref="G3:H3"/>
    <mergeCell ref="I3:J3"/>
    <mergeCell ref="K3:L3"/>
    <mergeCell ref="C19:D19"/>
    <mergeCell ref="E19:F19"/>
    <mergeCell ref="G19:H19"/>
    <mergeCell ref="I19:J19"/>
    <mergeCell ref="C18:D18"/>
    <mergeCell ref="E18:F18"/>
    <mergeCell ref="K19:L19"/>
    <mergeCell ref="B16:N16"/>
    <mergeCell ref="K18:L18"/>
    <mergeCell ref="I28:J28"/>
    <mergeCell ref="K28:L28"/>
    <mergeCell ref="M28:N28"/>
    <mergeCell ref="M27:N27"/>
    <mergeCell ref="K27:L27"/>
    <mergeCell ref="G27:J27"/>
    <mergeCell ref="M18:N18"/>
    <mergeCell ref="B18:B20"/>
    <mergeCell ref="G18:J18"/>
    <mergeCell ref="B27:B29"/>
    <mergeCell ref="C27:D27"/>
    <mergeCell ref="E27:F27"/>
    <mergeCell ref="M19:N19"/>
    <mergeCell ref="C28:D28"/>
    <mergeCell ref="E28:F28"/>
    <mergeCell ref="G28:H28"/>
  </mergeCells>
  <printOptions/>
  <pageMargins left="0.7" right="0.7" top="0.75" bottom="0.75" header="0.3" footer="0.3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B4:O38"/>
  <sheetViews>
    <sheetView showGridLines="0" zoomScale="90" zoomScaleNormal="90" zoomScalePageLayoutView="0" workbookViewId="0" topLeftCell="A1">
      <selection activeCell="A1" sqref="A1"/>
    </sheetView>
  </sheetViews>
  <sheetFormatPr defaultColWidth="23.28125" defaultRowHeight="12.75"/>
  <cols>
    <col min="1" max="1" width="5.8515625" style="128" customWidth="1"/>
    <col min="2" max="2" width="46.8515625" style="128" customWidth="1"/>
    <col min="3" max="3" width="10.57421875" style="128" bestFit="1" customWidth="1"/>
    <col min="4" max="8" width="9.57421875" style="128" bestFit="1" customWidth="1"/>
    <col min="9" max="10" width="10.57421875" style="128" bestFit="1" customWidth="1"/>
    <col min="11" max="11" width="10.28125" style="128" bestFit="1" customWidth="1"/>
    <col min="12" max="13" width="9.57421875" style="128" bestFit="1" customWidth="1"/>
    <col min="14" max="14" width="10.57421875" style="128" bestFit="1" customWidth="1"/>
    <col min="15" max="15" width="10.7109375" style="128" bestFit="1" customWidth="1"/>
    <col min="16" max="16384" width="23.28125" style="128" customWidth="1"/>
  </cols>
  <sheetData>
    <row r="4" spans="2:15" ht="30.75" customHeight="1">
      <c r="B4" s="391" t="s">
        <v>400</v>
      </c>
      <c r="C4" s="392" t="s">
        <v>126</v>
      </c>
      <c r="D4" s="392" t="s">
        <v>177</v>
      </c>
      <c r="E4" s="392" t="s">
        <v>178</v>
      </c>
      <c r="F4" s="392" t="s">
        <v>49</v>
      </c>
      <c r="G4" s="392" t="s">
        <v>48</v>
      </c>
      <c r="H4" s="392" t="s">
        <v>179</v>
      </c>
      <c r="I4" s="392" t="s">
        <v>180</v>
      </c>
      <c r="J4" s="392" t="s">
        <v>127</v>
      </c>
      <c r="K4" s="392" t="s">
        <v>10</v>
      </c>
      <c r="L4" s="392" t="s">
        <v>14</v>
      </c>
      <c r="M4" s="392" t="s">
        <v>59</v>
      </c>
      <c r="N4" s="392" t="s">
        <v>58</v>
      </c>
      <c r="O4" s="392" t="s">
        <v>20</v>
      </c>
    </row>
    <row r="5" spans="2:15" s="127" customFormat="1" ht="12.75">
      <c r="B5" s="386" t="s">
        <v>181</v>
      </c>
      <c r="C5" s="387">
        <v>5712.712434999995</v>
      </c>
      <c r="D5" s="387">
        <v>2386.250961</v>
      </c>
      <c r="E5" s="387">
        <v>5025.093090001</v>
      </c>
      <c r="F5" s="387">
        <v>14951.814340190002</v>
      </c>
      <c r="G5" s="387">
        <v>8028.265004186471</v>
      </c>
      <c r="H5" s="387">
        <v>670.205857</v>
      </c>
      <c r="I5" s="387">
        <v>2093.026285246</v>
      </c>
      <c r="J5" s="387">
        <v>1571.52760554574</v>
      </c>
      <c r="K5" s="393">
        <v>13124.056486000994</v>
      </c>
      <c r="L5" s="393">
        <v>14951.814340190002</v>
      </c>
      <c r="M5" s="393">
        <v>8698.470861186472</v>
      </c>
      <c r="N5" s="393">
        <v>3664.55389079174</v>
      </c>
      <c r="O5" s="387">
        <v>40438.895578169206</v>
      </c>
    </row>
    <row r="6" spans="2:15" ht="12.75">
      <c r="B6" s="129" t="s">
        <v>182</v>
      </c>
      <c r="C6" s="130">
        <v>0</v>
      </c>
      <c r="D6" s="130">
        <v>2256.033898</v>
      </c>
      <c r="E6" s="130">
        <v>0</v>
      </c>
      <c r="F6" s="130">
        <v>14031.41126532</v>
      </c>
      <c r="G6" s="130">
        <v>4169.55025779342</v>
      </c>
      <c r="H6" s="130">
        <v>0</v>
      </c>
      <c r="I6" s="130">
        <v>2093.026285246</v>
      </c>
      <c r="J6" s="130">
        <v>0</v>
      </c>
      <c r="K6" s="394">
        <v>2256.033898</v>
      </c>
      <c r="L6" s="394">
        <v>14031.41126532</v>
      </c>
      <c r="M6" s="394">
        <v>4169.55025779342</v>
      </c>
      <c r="N6" s="394">
        <v>2093.026285246</v>
      </c>
      <c r="O6" s="130">
        <v>22550.02170635942</v>
      </c>
    </row>
    <row r="7" spans="2:15" ht="12.75">
      <c r="B7" s="129" t="s">
        <v>183</v>
      </c>
      <c r="C7" s="130">
        <v>5712.712434999995</v>
      </c>
      <c r="D7" s="130">
        <v>130.217063</v>
      </c>
      <c r="E7" s="130">
        <v>5025.093090001</v>
      </c>
      <c r="F7" s="130">
        <v>920.40307487</v>
      </c>
      <c r="G7" s="130">
        <v>3858.71474639305</v>
      </c>
      <c r="H7" s="130">
        <v>670.205857</v>
      </c>
      <c r="I7" s="130">
        <v>0</v>
      </c>
      <c r="J7" s="130">
        <v>1571.52760554574</v>
      </c>
      <c r="K7" s="394">
        <v>10868.022588000995</v>
      </c>
      <c r="L7" s="394">
        <v>920.40307487</v>
      </c>
      <c r="M7" s="394">
        <v>4528.92060339305</v>
      </c>
      <c r="N7" s="394">
        <v>1571.52760554574</v>
      </c>
      <c r="O7" s="130">
        <v>17888.873871809785</v>
      </c>
    </row>
    <row r="8" spans="2:15" ht="12.75">
      <c r="B8" s="129" t="s">
        <v>184</v>
      </c>
      <c r="C8" s="130">
        <v>0</v>
      </c>
      <c r="D8" s="130">
        <v>0</v>
      </c>
      <c r="E8" s="130">
        <v>0</v>
      </c>
      <c r="F8" s="130">
        <v>0</v>
      </c>
      <c r="G8" s="130">
        <v>0</v>
      </c>
      <c r="H8" s="130">
        <v>0</v>
      </c>
      <c r="I8" s="130">
        <v>0</v>
      </c>
      <c r="J8" s="130">
        <v>0</v>
      </c>
      <c r="K8" s="394">
        <v>0</v>
      </c>
      <c r="L8" s="394">
        <v>0</v>
      </c>
      <c r="M8" s="394">
        <v>0</v>
      </c>
      <c r="N8" s="394">
        <v>0</v>
      </c>
      <c r="O8" s="130">
        <v>0</v>
      </c>
    </row>
    <row r="9" spans="2:15" s="127" customFormat="1" ht="12.75">
      <c r="B9" s="386" t="s">
        <v>185</v>
      </c>
      <c r="C9" s="387">
        <v>0</v>
      </c>
      <c r="D9" s="387">
        <v>187.922493340192</v>
      </c>
      <c r="E9" s="387">
        <v>0</v>
      </c>
      <c r="F9" s="387">
        <v>3244.03049787355</v>
      </c>
      <c r="G9" s="387">
        <v>1062.938210956985</v>
      </c>
      <c r="H9" s="387">
        <v>38.434479557584</v>
      </c>
      <c r="I9" s="387">
        <v>4306.23436334578</v>
      </c>
      <c r="J9" s="387">
        <v>1477.4051177276</v>
      </c>
      <c r="K9" s="393">
        <v>187.922493340192</v>
      </c>
      <c r="L9" s="393">
        <v>3244.03049787355</v>
      </c>
      <c r="M9" s="393">
        <v>1101.3726905145688</v>
      </c>
      <c r="N9" s="393">
        <v>5783.63948107338</v>
      </c>
      <c r="O9" s="387">
        <v>10321.037119528064</v>
      </c>
    </row>
    <row r="10" spans="2:15" ht="12.75">
      <c r="B10" s="129" t="s">
        <v>186</v>
      </c>
      <c r="C10" s="130">
        <v>0</v>
      </c>
      <c r="D10" s="130">
        <v>0</v>
      </c>
      <c r="E10" s="130">
        <v>0</v>
      </c>
      <c r="F10" s="130">
        <v>0</v>
      </c>
      <c r="G10" s="130">
        <v>0</v>
      </c>
      <c r="H10" s="130">
        <v>0</v>
      </c>
      <c r="I10" s="130">
        <v>0</v>
      </c>
      <c r="J10" s="130">
        <v>0</v>
      </c>
      <c r="K10" s="394">
        <v>0</v>
      </c>
      <c r="L10" s="394">
        <v>0</v>
      </c>
      <c r="M10" s="394">
        <v>0</v>
      </c>
      <c r="N10" s="394">
        <v>0</v>
      </c>
      <c r="O10" s="130">
        <v>0</v>
      </c>
    </row>
    <row r="11" spans="2:15" ht="12.75">
      <c r="B11" s="129" t="s">
        <v>187</v>
      </c>
      <c r="C11" s="130">
        <v>0</v>
      </c>
      <c r="D11" s="130">
        <v>0</v>
      </c>
      <c r="E11" s="130">
        <v>0</v>
      </c>
      <c r="F11" s="130">
        <v>212.68769993674698</v>
      </c>
      <c r="G11" s="130">
        <v>0</v>
      </c>
      <c r="H11" s="130">
        <v>0</v>
      </c>
      <c r="I11" s="130">
        <v>3129.92461747</v>
      </c>
      <c r="J11" s="130">
        <v>936.0758507</v>
      </c>
      <c r="K11" s="394">
        <v>0</v>
      </c>
      <c r="L11" s="394">
        <v>212.68769993674698</v>
      </c>
      <c r="M11" s="394">
        <v>0</v>
      </c>
      <c r="N11" s="394">
        <v>4066.00046817</v>
      </c>
      <c r="O11" s="130">
        <v>4278.688168106747</v>
      </c>
    </row>
    <row r="12" spans="2:15" ht="12.75">
      <c r="B12" s="129" t="s">
        <v>188</v>
      </c>
      <c r="C12" s="130">
        <v>0</v>
      </c>
      <c r="D12" s="130">
        <v>187.922493340192</v>
      </c>
      <c r="E12" s="130">
        <v>0</v>
      </c>
      <c r="F12" s="130">
        <v>3035.414754663172</v>
      </c>
      <c r="G12" s="130">
        <v>1062.938210956985</v>
      </c>
      <c r="H12" s="130">
        <v>38.434479557584</v>
      </c>
      <c r="I12" s="130">
        <v>1176.3097458757823</v>
      </c>
      <c r="J12" s="130">
        <v>541.3292670276011</v>
      </c>
      <c r="K12" s="394">
        <v>187.922493340192</v>
      </c>
      <c r="L12" s="394">
        <v>3035.414754663172</v>
      </c>
      <c r="M12" s="394">
        <v>1101.3726905145688</v>
      </c>
      <c r="N12" s="394">
        <v>1717.6390129033834</v>
      </c>
      <c r="O12" s="130">
        <v>6042.348951421316</v>
      </c>
    </row>
    <row r="13" spans="2:15" ht="12.75">
      <c r="B13" s="129" t="s">
        <v>189</v>
      </c>
      <c r="C13" s="130">
        <v>0</v>
      </c>
      <c r="D13" s="130">
        <v>0</v>
      </c>
      <c r="E13" s="130">
        <v>0</v>
      </c>
      <c r="F13" s="130">
        <v>100.7989482199677</v>
      </c>
      <c r="G13" s="130">
        <v>0</v>
      </c>
      <c r="H13" s="130">
        <v>0</v>
      </c>
      <c r="I13" s="130">
        <v>0</v>
      </c>
      <c r="J13" s="130">
        <v>0</v>
      </c>
      <c r="K13" s="394">
        <v>0</v>
      </c>
      <c r="L13" s="394">
        <v>100.7989482199677</v>
      </c>
      <c r="M13" s="394">
        <v>0</v>
      </c>
      <c r="N13" s="394">
        <v>0</v>
      </c>
      <c r="O13" s="130">
        <v>100.7989482199677</v>
      </c>
    </row>
    <row r="14" spans="2:15" s="127" customFormat="1" ht="12.75">
      <c r="B14" s="386" t="s">
        <v>190</v>
      </c>
      <c r="C14" s="387">
        <v>5712.712435</v>
      </c>
      <c r="D14" s="387">
        <v>2574.1734543401867</v>
      </c>
      <c r="E14" s="387">
        <v>5025.093090001</v>
      </c>
      <c r="F14" s="387">
        <v>18014.95384223167</v>
      </c>
      <c r="G14" s="387">
        <v>9091.203215143445</v>
      </c>
      <c r="H14" s="387">
        <v>708.640336557584</v>
      </c>
      <c r="I14" s="387">
        <v>6399.260641833001</v>
      </c>
      <c r="J14" s="387">
        <v>3048.9327156599998</v>
      </c>
      <c r="K14" s="393">
        <v>13311.978979341187</v>
      </c>
      <c r="L14" s="393">
        <v>18014.95384223167</v>
      </c>
      <c r="M14" s="393">
        <v>9799.84355170103</v>
      </c>
      <c r="N14" s="393">
        <v>9448.193357493</v>
      </c>
      <c r="O14" s="387">
        <v>50574.96973076688</v>
      </c>
    </row>
    <row r="15" spans="2:15" ht="12.75">
      <c r="B15" s="129" t="s">
        <v>191</v>
      </c>
      <c r="C15" s="130">
        <v>0</v>
      </c>
      <c r="D15" s="130">
        <v>0</v>
      </c>
      <c r="E15" s="130">
        <v>0</v>
      </c>
      <c r="F15" s="130">
        <v>9679.97278001167</v>
      </c>
      <c r="G15" s="130">
        <v>5029.128793267001</v>
      </c>
      <c r="H15" s="130">
        <v>597.3676505561698</v>
      </c>
      <c r="I15" s="130">
        <v>705.323163</v>
      </c>
      <c r="J15" s="130">
        <v>2690.00000212</v>
      </c>
      <c r="K15" s="394">
        <v>0</v>
      </c>
      <c r="L15" s="394">
        <v>9679.97278001167</v>
      </c>
      <c r="M15" s="394">
        <v>5626.496443823171</v>
      </c>
      <c r="N15" s="394">
        <v>3395.32316512</v>
      </c>
      <c r="O15" s="130">
        <v>18701.79238895484</v>
      </c>
    </row>
    <row r="16" spans="2:15" ht="12.75">
      <c r="B16" s="129" t="s">
        <v>192</v>
      </c>
      <c r="C16" s="130">
        <v>0</v>
      </c>
      <c r="D16" s="130">
        <v>350.242727375297</v>
      </c>
      <c r="E16" s="130">
        <v>0</v>
      </c>
      <c r="F16" s="130">
        <v>3649.20106222</v>
      </c>
      <c r="G16" s="130">
        <v>3704.414633405102</v>
      </c>
      <c r="H16" s="130">
        <v>50.53576132263714</v>
      </c>
      <c r="I16" s="130">
        <v>5557.037869759</v>
      </c>
      <c r="J16" s="130">
        <v>307.8098587</v>
      </c>
      <c r="K16" s="394">
        <v>350.242727375297</v>
      </c>
      <c r="L16" s="394">
        <v>3649.20106222</v>
      </c>
      <c r="M16" s="394">
        <v>3754.950394727739</v>
      </c>
      <c r="N16" s="394">
        <v>5864.847728459001</v>
      </c>
      <c r="O16" s="130">
        <v>13619.241912782036</v>
      </c>
    </row>
    <row r="17" spans="2:15" ht="12.75">
      <c r="B17" s="129" t="s">
        <v>193</v>
      </c>
      <c r="C17" s="130">
        <v>5712.712435</v>
      </c>
      <c r="D17" s="130">
        <v>2223.93072696489</v>
      </c>
      <c r="E17" s="130">
        <v>5025.093090001</v>
      </c>
      <c r="F17" s="130">
        <v>4685.78</v>
      </c>
      <c r="G17" s="130">
        <v>357.659788471343</v>
      </c>
      <c r="H17" s="130">
        <v>60.736924678777</v>
      </c>
      <c r="I17" s="130">
        <v>136.899609074</v>
      </c>
      <c r="J17" s="130">
        <v>51.12285484</v>
      </c>
      <c r="K17" s="394">
        <v>12961.73625196589</v>
      </c>
      <c r="L17" s="394">
        <v>4685.78</v>
      </c>
      <c r="M17" s="394">
        <v>418.39671315012004</v>
      </c>
      <c r="N17" s="394">
        <v>188.022463914</v>
      </c>
      <c r="O17" s="130">
        <v>18253.935429030007</v>
      </c>
    </row>
    <row r="18" spans="2:15" ht="12.75">
      <c r="B18" s="129" t="s">
        <v>194</v>
      </c>
      <c r="C18" s="130">
        <v>0</v>
      </c>
      <c r="D18" s="130">
        <v>0</v>
      </c>
      <c r="E18" s="130">
        <v>0</v>
      </c>
      <c r="F18" s="130">
        <v>0</v>
      </c>
      <c r="G18" s="130">
        <v>0</v>
      </c>
      <c r="H18" s="130">
        <v>0</v>
      </c>
      <c r="I18" s="130">
        <v>0</v>
      </c>
      <c r="J18" s="130">
        <v>0</v>
      </c>
      <c r="K18" s="394">
        <v>0</v>
      </c>
      <c r="L18" s="394">
        <v>0</v>
      </c>
      <c r="M18" s="394">
        <v>0</v>
      </c>
      <c r="N18" s="394">
        <v>0</v>
      </c>
      <c r="O18" s="130">
        <v>0</v>
      </c>
    </row>
    <row r="19" spans="2:15" s="127" customFormat="1" ht="12.75">
      <c r="B19" s="386" t="s">
        <v>195</v>
      </c>
      <c r="C19" s="387">
        <v>132949.574447</v>
      </c>
      <c r="D19" s="387">
        <v>132949.574447</v>
      </c>
      <c r="E19" s="387">
        <v>132949.574447</v>
      </c>
      <c r="F19" s="387">
        <v>85857.81524515993</v>
      </c>
      <c r="G19" s="387">
        <v>43679.860247977704</v>
      </c>
      <c r="H19" s="387">
        <v>43679.860247977704</v>
      </c>
      <c r="I19" s="387">
        <v>460500.2995091416</v>
      </c>
      <c r="J19" s="387">
        <v>460500.2995091416</v>
      </c>
      <c r="K19" s="393">
        <v>132949.574447</v>
      </c>
      <c r="L19" s="393">
        <v>85857.81524515993</v>
      </c>
      <c r="M19" s="393">
        <v>43679.860247977704</v>
      </c>
      <c r="N19" s="393">
        <v>460500.2995091416</v>
      </c>
      <c r="O19" s="387">
        <v>0</v>
      </c>
    </row>
    <row r="20" spans="2:15" ht="12.75">
      <c r="B20" s="129" t="s">
        <v>196</v>
      </c>
      <c r="C20" s="388">
        <v>0.04296901632639192</v>
      </c>
      <c r="D20" s="388">
        <v>0.01936202853636342</v>
      </c>
      <c r="E20" s="388">
        <v>0.037796985141943726</v>
      </c>
      <c r="F20" s="388">
        <v>0.209823110345767</v>
      </c>
      <c r="G20" s="388">
        <v>0.20813260764872413</v>
      </c>
      <c r="H20" s="388">
        <v>0.016223502834819457</v>
      </c>
      <c r="I20" s="388">
        <v>0.013896322431612157</v>
      </c>
      <c r="J20" s="388">
        <v>0.006620913643074567</v>
      </c>
      <c r="K20" s="395">
        <v>0.10012803000469905</v>
      </c>
      <c r="L20" s="395">
        <v>0.209823110345767</v>
      </c>
      <c r="M20" s="395">
        <v>0.2243561104835436</v>
      </c>
      <c r="N20" s="395">
        <v>0.020517236074686723</v>
      </c>
      <c r="O20" s="388">
        <v>0</v>
      </c>
    </row>
    <row r="21" spans="2:15" ht="20.25">
      <c r="B21" s="389"/>
      <c r="C21" s="389"/>
      <c r="D21" s="389"/>
      <c r="E21" s="390"/>
      <c r="F21" s="389"/>
      <c r="G21" s="389"/>
      <c r="H21" s="389"/>
      <c r="I21" s="389"/>
      <c r="J21" s="142"/>
      <c r="K21" s="389"/>
      <c r="L21" s="389"/>
      <c r="M21" s="389"/>
      <c r="N21" s="389"/>
      <c r="O21" s="389"/>
    </row>
    <row r="22" spans="2:15" ht="30" customHeight="1">
      <c r="B22" s="391" t="s">
        <v>401</v>
      </c>
      <c r="C22" s="392" t="s">
        <v>126</v>
      </c>
      <c r="D22" s="392" t="s">
        <v>177</v>
      </c>
      <c r="E22" s="392" t="s">
        <v>178</v>
      </c>
      <c r="F22" s="392" t="s">
        <v>49</v>
      </c>
      <c r="G22" s="392" t="s">
        <v>48</v>
      </c>
      <c r="H22" s="392" t="s">
        <v>179</v>
      </c>
      <c r="I22" s="392" t="s">
        <v>180</v>
      </c>
      <c r="J22" s="392" t="s">
        <v>127</v>
      </c>
      <c r="K22" s="392" t="s">
        <v>10</v>
      </c>
      <c r="L22" s="392" t="s">
        <v>14</v>
      </c>
      <c r="M22" s="392" t="s">
        <v>59</v>
      </c>
      <c r="N22" s="392" t="s">
        <v>58</v>
      </c>
      <c r="O22" s="392" t="s">
        <v>20</v>
      </c>
    </row>
    <row r="23" spans="2:15" s="127" customFormat="1" ht="12.75">
      <c r="B23" s="386" t="s">
        <v>181</v>
      </c>
      <c r="C23" s="387">
        <v>8167.032523</v>
      </c>
      <c r="D23" s="387">
        <v>3238.46</v>
      </c>
      <c r="E23" s="387">
        <v>3798.952834</v>
      </c>
      <c r="F23" s="387">
        <v>13704.666598459999</v>
      </c>
      <c r="G23" s="387">
        <v>8217.76618914318</v>
      </c>
      <c r="H23" s="387">
        <v>583.180259195003</v>
      </c>
      <c r="I23" s="387">
        <v>2056.939821792</v>
      </c>
      <c r="J23" s="387">
        <v>2341.51734698845</v>
      </c>
      <c r="K23" s="393">
        <v>15204.445357</v>
      </c>
      <c r="L23" s="393">
        <v>13704.666598459999</v>
      </c>
      <c r="M23" s="393">
        <v>8800.946448338183</v>
      </c>
      <c r="N23" s="393">
        <v>4398.45716878045</v>
      </c>
      <c r="O23" s="387">
        <v>42108.51557257863</v>
      </c>
    </row>
    <row r="24" spans="2:15" ht="12.75">
      <c r="B24" s="129" t="s">
        <v>182</v>
      </c>
      <c r="C24" s="130">
        <v>0</v>
      </c>
      <c r="D24" s="130">
        <v>3238.46</v>
      </c>
      <c r="E24" s="130">
        <v>0</v>
      </c>
      <c r="F24" s="130">
        <v>12222.57303029</v>
      </c>
      <c r="G24" s="130">
        <v>4652.95002173768</v>
      </c>
      <c r="H24" s="130">
        <v>0</v>
      </c>
      <c r="I24" s="130">
        <v>2056.939821792</v>
      </c>
      <c r="J24" s="130">
        <v>0</v>
      </c>
      <c r="K24" s="394">
        <v>3238.46</v>
      </c>
      <c r="L24" s="394">
        <v>12222.57303029</v>
      </c>
      <c r="M24" s="394">
        <v>4652.95002173768</v>
      </c>
      <c r="N24" s="394">
        <v>2056.939821792</v>
      </c>
      <c r="O24" s="130">
        <v>22170.92287381968</v>
      </c>
    </row>
    <row r="25" spans="2:15" ht="12.75">
      <c r="B25" s="129" t="s">
        <v>183</v>
      </c>
      <c r="C25" s="130">
        <v>8167.032523</v>
      </c>
      <c r="D25" s="130">
        <v>0</v>
      </c>
      <c r="E25" s="130">
        <v>3798.952834</v>
      </c>
      <c r="F25" s="130">
        <v>1482.09356817</v>
      </c>
      <c r="G25" s="130">
        <v>3564.8161674055</v>
      </c>
      <c r="H25" s="130">
        <v>583.180259195003</v>
      </c>
      <c r="I25" s="130">
        <v>0</v>
      </c>
      <c r="J25" s="130">
        <v>2341.51734698845</v>
      </c>
      <c r="K25" s="394">
        <v>11965.985357</v>
      </c>
      <c r="L25" s="394">
        <v>1482.09356817</v>
      </c>
      <c r="M25" s="394">
        <v>4147.996426600503</v>
      </c>
      <c r="N25" s="394">
        <v>2341.51734698845</v>
      </c>
      <c r="O25" s="130">
        <v>19937.592698758952</v>
      </c>
    </row>
    <row r="26" spans="2:15" ht="12.75">
      <c r="B26" s="129" t="s">
        <v>184</v>
      </c>
      <c r="C26" s="130">
        <v>0</v>
      </c>
      <c r="D26" s="130">
        <v>0</v>
      </c>
      <c r="E26" s="130">
        <v>0</v>
      </c>
      <c r="F26" s="130">
        <v>0</v>
      </c>
      <c r="G26" s="130">
        <v>0</v>
      </c>
      <c r="H26" s="130">
        <v>0</v>
      </c>
      <c r="I26" s="130">
        <v>0</v>
      </c>
      <c r="J26" s="130">
        <v>0</v>
      </c>
      <c r="K26" s="394">
        <v>0</v>
      </c>
      <c r="L26" s="394">
        <v>0</v>
      </c>
      <c r="M26" s="394">
        <v>0</v>
      </c>
      <c r="N26" s="394">
        <v>0</v>
      </c>
      <c r="O26" s="130">
        <v>0</v>
      </c>
    </row>
    <row r="27" spans="2:15" s="127" customFormat="1" ht="12.75">
      <c r="B27" s="386" t="s">
        <v>185</v>
      </c>
      <c r="C27" s="387">
        <v>0.960375067115</v>
      </c>
      <c r="D27" s="387">
        <v>562.04</v>
      </c>
      <c r="E27" s="387">
        <v>2.8043</v>
      </c>
      <c r="F27" s="387">
        <v>3384.22500956825</v>
      </c>
      <c r="G27" s="387">
        <v>415.05366437646</v>
      </c>
      <c r="H27" s="387">
        <v>67.047568520374</v>
      </c>
      <c r="I27" s="387">
        <v>1157.56046022794</v>
      </c>
      <c r="J27" s="387">
        <v>984.869164814247</v>
      </c>
      <c r="K27" s="393">
        <v>565.804675067115</v>
      </c>
      <c r="L27" s="393">
        <v>3384.22500956825</v>
      </c>
      <c r="M27" s="393">
        <v>482.101232896834</v>
      </c>
      <c r="N27" s="393">
        <v>2142.429625042187</v>
      </c>
      <c r="O27" s="387">
        <v>6574.560542574384</v>
      </c>
    </row>
    <row r="28" spans="2:15" ht="12.75">
      <c r="B28" s="129" t="s">
        <v>186</v>
      </c>
      <c r="C28" s="130">
        <v>0</v>
      </c>
      <c r="D28" s="130">
        <v>0</v>
      </c>
      <c r="E28" s="130">
        <v>0</v>
      </c>
      <c r="F28" s="130">
        <v>0</v>
      </c>
      <c r="G28" s="130">
        <v>0</v>
      </c>
      <c r="H28" s="130">
        <v>0</v>
      </c>
      <c r="I28" s="130">
        <v>0</v>
      </c>
      <c r="J28" s="130">
        <v>0</v>
      </c>
      <c r="K28" s="394">
        <v>0</v>
      </c>
      <c r="L28" s="394">
        <v>0</v>
      </c>
      <c r="M28" s="394">
        <v>0</v>
      </c>
      <c r="N28" s="394">
        <v>0</v>
      </c>
      <c r="O28" s="130">
        <v>0</v>
      </c>
    </row>
    <row r="29" spans="2:15" ht="12.75">
      <c r="B29" s="129" t="s">
        <v>187</v>
      </c>
      <c r="C29" s="130">
        <v>0</v>
      </c>
      <c r="D29" s="130">
        <v>0</v>
      </c>
      <c r="E29" s="130">
        <v>0</v>
      </c>
      <c r="F29" s="130">
        <v>181.34435101133204</v>
      </c>
      <c r="G29" s="130">
        <v>0</v>
      </c>
      <c r="H29" s="130">
        <v>0</v>
      </c>
      <c r="I29" s="130">
        <v>222.43755524199997</v>
      </c>
      <c r="J29" s="130">
        <v>800.8623769999999</v>
      </c>
      <c r="K29" s="394">
        <v>0</v>
      </c>
      <c r="L29" s="394">
        <v>181.34435101133204</v>
      </c>
      <c r="M29" s="394">
        <v>0</v>
      </c>
      <c r="N29" s="394">
        <v>1023.2999322419998</v>
      </c>
      <c r="O29" s="130">
        <v>1204.6442832533319</v>
      </c>
    </row>
    <row r="30" spans="2:15" ht="12.75">
      <c r="B30" s="129" t="s">
        <v>188</v>
      </c>
      <c r="C30" s="130">
        <v>0.960375067115</v>
      </c>
      <c r="D30" s="130">
        <v>562.04</v>
      </c>
      <c r="E30" s="130">
        <v>2.8043</v>
      </c>
      <c r="F30" s="130">
        <v>3202.8806585569187</v>
      </c>
      <c r="G30" s="130">
        <v>415.05366437646</v>
      </c>
      <c r="H30" s="130">
        <v>67.047568520374</v>
      </c>
      <c r="I30" s="130">
        <v>935.1229049859371</v>
      </c>
      <c r="J30" s="130">
        <v>184.0067878142476</v>
      </c>
      <c r="K30" s="394">
        <v>565.804675067115</v>
      </c>
      <c r="L30" s="394">
        <v>3202.8806585569187</v>
      </c>
      <c r="M30" s="394">
        <v>482.101232896834</v>
      </c>
      <c r="N30" s="394">
        <v>1119.1296928001848</v>
      </c>
      <c r="O30" s="130">
        <v>5369.916259321052</v>
      </c>
    </row>
    <row r="31" spans="2:15" ht="12.75">
      <c r="B31" s="129" t="s">
        <v>189</v>
      </c>
      <c r="C31" s="130">
        <v>0</v>
      </c>
      <c r="D31" s="130">
        <v>0</v>
      </c>
      <c r="E31" s="130">
        <v>0</v>
      </c>
      <c r="F31" s="130">
        <v>106.81373266634472</v>
      </c>
      <c r="G31" s="130">
        <v>0</v>
      </c>
      <c r="H31" s="130">
        <v>0</v>
      </c>
      <c r="I31" s="130">
        <v>0</v>
      </c>
      <c r="J31" s="130">
        <v>0</v>
      </c>
      <c r="K31" s="394">
        <v>0</v>
      </c>
      <c r="L31" s="394">
        <v>106.81373266634472</v>
      </c>
      <c r="M31" s="394">
        <v>0</v>
      </c>
      <c r="N31" s="394">
        <v>0</v>
      </c>
      <c r="O31" s="130">
        <v>106.81373266634472</v>
      </c>
    </row>
    <row r="32" spans="2:15" s="127" customFormat="1" ht="12.75">
      <c r="B32" s="386" t="s">
        <v>190</v>
      </c>
      <c r="C32" s="387">
        <v>8167.992898067115</v>
      </c>
      <c r="D32" s="387">
        <v>3800.5</v>
      </c>
      <c r="E32" s="387">
        <v>3801.757134</v>
      </c>
      <c r="F32" s="387">
        <v>16886.11670545552</v>
      </c>
      <c r="G32" s="387">
        <v>8633.114337719739</v>
      </c>
      <c r="H32" s="387">
        <v>650.2278277153777</v>
      </c>
      <c r="I32" s="387">
        <v>3214.5002903409368</v>
      </c>
      <c r="J32" s="387">
        <v>3326.386511982</v>
      </c>
      <c r="K32" s="393">
        <v>15770.250032067113</v>
      </c>
      <c r="L32" s="393">
        <v>16886.11670545552</v>
      </c>
      <c r="M32" s="393">
        <v>9283.342165435117</v>
      </c>
      <c r="N32" s="393">
        <v>6540.886802322937</v>
      </c>
      <c r="O32" s="387">
        <v>48480.595705280684</v>
      </c>
    </row>
    <row r="33" spans="2:15" ht="12.75">
      <c r="B33" s="129" t="s">
        <v>191</v>
      </c>
      <c r="C33" s="130">
        <v>0</v>
      </c>
      <c r="D33" s="130">
        <v>0</v>
      </c>
      <c r="E33" s="130">
        <v>0</v>
      </c>
      <c r="F33" s="130">
        <v>9069.759104533</v>
      </c>
      <c r="G33" s="130">
        <v>4530.570058350761</v>
      </c>
      <c r="H33" s="130">
        <v>538.0808570884823</v>
      </c>
      <c r="I33" s="130">
        <v>1108.838451</v>
      </c>
      <c r="J33" s="130">
        <v>2689.999996298</v>
      </c>
      <c r="K33" s="394">
        <v>0</v>
      </c>
      <c r="L33" s="394">
        <v>9069.759104533</v>
      </c>
      <c r="M33" s="394">
        <v>5068.650915439243</v>
      </c>
      <c r="N33" s="394">
        <v>3798.838447298</v>
      </c>
      <c r="O33" s="130">
        <v>17937.24846727024</v>
      </c>
    </row>
    <row r="34" spans="2:15" ht="12.75">
      <c r="B34" s="129" t="s">
        <v>192</v>
      </c>
      <c r="C34" s="130">
        <v>0.960375067115</v>
      </c>
      <c r="D34" s="130">
        <v>584.36</v>
      </c>
      <c r="E34" s="130">
        <v>2.8043</v>
      </c>
      <c r="F34" s="130">
        <v>3434.91584734481</v>
      </c>
      <c r="G34" s="130">
        <v>3440.730199848096</v>
      </c>
      <c r="H34" s="130">
        <v>58.64390793333333</v>
      </c>
      <c r="I34" s="130">
        <v>1645.1523815919998</v>
      </c>
      <c r="J34" s="130">
        <v>437.70788322187</v>
      </c>
      <c r="K34" s="394">
        <v>588.124675067115</v>
      </c>
      <c r="L34" s="394">
        <v>3434.91584734481</v>
      </c>
      <c r="M34" s="394">
        <v>3499.3741077814293</v>
      </c>
      <c r="N34" s="394">
        <v>2082.86026481387</v>
      </c>
      <c r="O34" s="130">
        <v>9605.274895007224</v>
      </c>
    </row>
    <row r="35" spans="2:15" ht="12.75">
      <c r="B35" s="129" t="s">
        <v>193</v>
      </c>
      <c r="C35" s="130">
        <v>8167.032523</v>
      </c>
      <c r="D35" s="130">
        <v>3216.14</v>
      </c>
      <c r="E35" s="130">
        <v>3798.952834</v>
      </c>
      <c r="F35" s="130">
        <v>4381.44175357771</v>
      </c>
      <c r="G35" s="130">
        <v>661.814079520881</v>
      </c>
      <c r="H35" s="130">
        <v>53.503062693562</v>
      </c>
      <c r="I35" s="130">
        <v>460.509457748937</v>
      </c>
      <c r="J35" s="130">
        <v>198.67863246213</v>
      </c>
      <c r="K35" s="394">
        <v>15182.125356999999</v>
      </c>
      <c r="L35" s="394">
        <v>4381.44175357771</v>
      </c>
      <c r="M35" s="394">
        <v>715.317142214443</v>
      </c>
      <c r="N35" s="394">
        <v>659.188090211067</v>
      </c>
      <c r="O35" s="130">
        <v>20938.07234300322</v>
      </c>
    </row>
    <row r="36" spans="2:15" ht="12.75">
      <c r="B36" s="129" t="s">
        <v>194</v>
      </c>
      <c r="C36" s="130">
        <v>0</v>
      </c>
      <c r="D36" s="130">
        <v>0</v>
      </c>
      <c r="E36" s="130">
        <v>0</v>
      </c>
      <c r="F36" s="130">
        <v>0</v>
      </c>
      <c r="G36" s="130">
        <v>0</v>
      </c>
      <c r="H36" s="130">
        <v>0</v>
      </c>
      <c r="I36" s="130">
        <v>0</v>
      </c>
      <c r="J36" s="130">
        <v>0</v>
      </c>
      <c r="K36" s="394">
        <v>0</v>
      </c>
      <c r="L36" s="394">
        <v>0</v>
      </c>
      <c r="M36" s="394">
        <v>0</v>
      </c>
      <c r="N36" s="394">
        <v>0</v>
      </c>
      <c r="O36" s="130">
        <v>0</v>
      </c>
    </row>
    <row r="37" spans="2:15" s="127" customFormat="1" ht="12.75">
      <c r="B37" s="386" t="s">
        <v>195</v>
      </c>
      <c r="C37" s="387">
        <v>131997.5</v>
      </c>
      <c r="D37" s="387">
        <v>131997.5</v>
      </c>
      <c r="E37" s="387">
        <v>131997.5</v>
      </c>
      <c r="F37" s="387">
        <v>89009.03563554995</v>
      </c>
      <c r="G37" s="387">
        <v>39936.506487692175</v>
      </c>
      <c r="H37" s="387">
        <v>39936.506487692175</v>
      </c>
      <c r="I37" s="387">
        <v>466970.39976416</v>
      </c>
      <c r="J37" s="387">
        <v>466970.39976416</v>
      </c>
      <c r="K37" s="393">
        <v>131997.5</v>
      </c>
      <c r="L37" s="393">
        <v>89009.03563554995</v>
      </c>
      <c r="M37" s="393">
        <v>39936.506487692175</v>
      </c>
      <c r="N37" s="393">
        <v>466970.39976416</v>
      </c>
      <c r="O37" s="387">
        <v>0</v>
      </c>
    </row>
    <row r="38" spans="2:15" ht="12.75">
      <c r="B38" s="129" t="s">
        <v>196</v>
      </c>
      <c r="C38" s="388">
        <v>0.06187990604418352</v>
      </c>
      <c r="D38" s="388">
        <v>0.028792211973711623</v>
      </c>
      <c r="E38" s="388">
        <v>0.028801735896513192</v>
      </c>
      <c r="F38" s="388">
        <v>0.18971238801638304</v>
      </c>
      <c r="G38" s="388">
        <v>0.21617099483602387</v>
      </c>
      <c r="H38" s="388">
        <v>0.016281539996889013</v>
      </c>
      <c r="I38" s="388">
        <v>0.0068837345835290565</v>
      </c>
      <c r="J38" s="388">
        <v>0.007123334827350871</v>
      </c>
      <c r="K38" s="395">
        <v>0.11947385391440833</v>
      </c>
      <c r="L38" s="395">
        <v>0.18971238801638304</v>
      </c>
      <c r="M38" s="395">
        <v>0.23245253483291284</v>
      </c>
      <c r="N38" s="395">
        <v>0.014007069410879928</v>
      </c>
      <c r="O38" s="388">
        <v>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51"/>
  </sheetPr>
  <dimension ref="C5:I35"/>
  <sheetViews>
    <sheetView showGridLines="0" zoomScalePageLayoutView="0" workbookViewId="0" topLeftCell="A1">
      <selection activeCell="F13" sqref="F13"/>
    </sheetView>
  </sheetViews>
  <sheetFormatPr defaultColWidth="11.421875" defaultRowHeight="12.75"/>
  <cols>
    <col min="3" max="3" width="30.00390625" style="0" customWidth="1"/>
    <col min="4" max="5" width="15.8515625" style="0" customWidth="1"/>
    <col min="6" max="6" width="15.421875" style="0" customWidth="1"/>
    <col min="7" max="7" width="15.00390625" style="0" hidden="1" customWidth="1"/>
  </cols>
  <sheetData>
    <row r="5" spans="3:8" ht="15.75">
      <c r="C5" s="436" t="s">
        <v>33</v>
      </c>
      <c r="D5" s="436"/>
      <c r="E5" s="436"/>
      <c r="F5" s="436"/>
      <c r="G5" s="436"/>
      <c r="H5" s="95"/>
    </row>
    <row r="6" spans="3:7" ht="12.75">
      <c r="C6" s="407" t="s">
        <v>54</v>
      </c>
      <c r="D6" s="407"/>
      <c r="E6" s="407"/>
      <c r="F6" s="407"/>
      <c r="G6" s="407"/>
    </row>
    <row r="7" spans="3:6" ht="8.25" customHeight="1" hidden="1">
      <c r="C7" s="435"/>
      <c r="D7" s="435"/>
      <c r="E7" s="435"/>
      <c r="F7" s="435"/>
    </row>
    <row r="9" spans="3:9" ht="45" customHeight="1">
      <c r="C9" s="85" t="s">
        <v>34</v>
      </c>
      <c r="D9" s="85" t="s">
        <v>35</v>
      </c>
      <c r="E9" s="85" t="s">
        <v>36</v>
      </c>
      <c r="F9" s="85" t="s">
        <v>53</v>
      </c>
      <c r="G9" s="85" t="s">
        <v>44</v>
      </c>
      <c r="I9" s="95"/>
    </row>
    <row r="10" spans="3:9" ht="13.5" customHeight="1">
      <c r="C10" s="86"/>
      <c r="D10" s="98" t="s">
        <v>42</v>
      </c>
      <c r="E10" s="98" t="s">
        <v>42</v>
      </c>
      <c r="F10" s="98" t="s">
        <v>21</v>
      </c>
      <c r="G10" s="98" t="s">
        <v>21</v>
      </c>
      <c r="H10" s="88"/>
      <c r="I10" s="88"/>
    </row>
    <row r="11" spans="3:9" ht="12.75">
      <c r="C11" s="89" t="s">
        <v>37</v>
      </c>
      <c r="D11" s="87"/>
      <c r="E11" s="87"/>
      <c r="F11" s="87"/>
      <c r="G11" s="87"/>
      <c r="H11" s="88"/>
      <c r="I11" s="88"/>
    </row>
    <row r="12" spans="3:9" ht="12.75">
      <c r="C12" s="86" t="s">
        <v>25</v>
      </c>
      <c r="D12" s="87">
        <v>115625</v>
      </c>
      <c r="E12" s="87">
        <v>2350118</v>
      </c>
      <c r="F12" s="103">
        <f aca="true" t="shared" si="0" ref="F12:F17">+D12/E12*4</f>
        <v>0.19679862883480745</v>
      </c>
      <c r="G12" s="103">
        <v>0.2620513659830263</v>
      </c>
      <c r="H12" s="88"/>
      <c r="I12" s="88"/>
    </row>
    <row r="13" spans="3:9" ht="12.75">
      <c r="C13" s="86" t="s">
        <v>14</v>
      </c>
      <c r="D13" s="87">
        <v>36395</v>
      </c>
      <c r="E13" s="87">
        <v>1207616</v>
      </c>
      <c r="F13" s="103">
        <f t="shared" si="0"/>
        <v>0.12055156606073454</v>
      </c>
      <c r="G13" s="103">
        <v>0.16653419547020115</v>
      </c>
      <c r="H13" s="88"/>
      <c r="I13" s="88"/>
    </row>
    <row r="14" spans="3:9" ht="12.75">
      <c r="C14" s="86" t="s">
        <v>10</v>
      </c>
      <c r="D14" s="87">
        <v>14999</v>
      </c>
      <c r="E14" s="87">
        <v>142944</v>
      </c>
      <c r="F14" s="103">
        <f t="shared" si="0"/>
        <v>0.4197168121781957</v>
      </c>
      <c r="G14" s="103">
        <v>0.16979656226377887</v>
      </c>
      <c r="H14" s="88"/>
      <c r="I14" s="88"/>
    </row>
    <row r="15" spans="3:9" ht="12.75">
      <c r="C15" s="86" t="s">
        <v>12</v>
      </c>
      <c r="D15" s="87">
        <v>32174</v>
      </c>
      <c r="E15" s="87">
        <v>680395</v>
      </c>
      <c r="F15" s="103">
        <f t="shared" si="0"/>
        <v>0.18914895024213876</v>
      </c>
      <c r="G15" s="103">
        <v>0.16223657853818924</v>
      </c>
      <c r="H15" s="88"/>
      <c r="I15" s="88"/>
    </row>
    <row r="16" spans="3:9" ht="12.75">
      <c r="C16" s="86" t="s">
        <v>38</v>
      </c>
      <c r="D16" s="87">
        <v>32517</v>
      </c>
      <c r="E16" s="87">
        <v>497773</v>
      </c>
      <c r="F16" s="103">
        <f t="shared" si="0"/>
        <v>0.2612998294403272</v>
      </c>
      <c r="G16" s="103">
        <v>0.15617793924285378</v>
      </c>
      <c r="H16" s="88"/>
      <c r="I16" s="88"/>
    </row>
    <row r="17" spans="3:9" ht="12.75">
      <c r="C17" s="90" t="s">
        <v>39</v>
      </c>
      <c r="D17" s="91">
        <f>SUM(D12:D16)</f>
        <v>231710</v>
      </c>
      <c r="E17" s="91">
        <f>SUM(E12:E16)</f>
        <v>4878846</v>
      </c>
      <c r="F17" s="104">
        <f t="shared" si="0"/>
        <v>0.18997115301446285</v>
      </c>
      <c r="G17" s="104">
        <v>0.20207124723379644</v>
      </c>
      <c r="H17" s="88"/>
      <c r="I17" s="88"/>
    </row>
    <row r="18" spans="3:9" s="95" customFormat="1" ht="6.75" customHeight="1">
      <c r="C18" s="92"/>
      <c r="D18" s="93"/>
      <c r="E18" s="93"/>
      <c r="F18" s="105"/>
      <c r="G18" s="105"/>
      <c r="H18" s="94"/>
      <c r="I18" s="94"/>
    </row>
    <row r="19" spans="3:9" s="95" customFormat="1" ht="12.75">
      <c r="C19" s="89" t="s">
        <v>23</v>
      </c>
      <c r="D19" s="87"/>
      <c r="E19" s="87"/>
      <c r="F19" s="98"/>
      <c r="G19" s="98"/>
      <c r="H19" s="94"/>
      <c r="I19" s="94"/>
    </row>
    <row r="20" spans="3:9" ht="12.75">
      <c r="C20" s="86" t="s">
        <v>25</v>
      </c>
      <c r="D20" s="87">
        <v>37244</v>
      </c>
      <c r="E20" s="87">
        <v>562855</v>
      </c>
      <c r="F20" s="103">
        <f aca="true" t="shared" si="1" ref="F20:F25">+D20/E20*4</f>
        <v>0.2646791802506862</v>
      </c>
      <c r="G20" s="103">
        <v>0.30879655748641593</v>
      </c>
      <c r="H20" s="88"/>
      <c r="I20" s="88"/>
    </row>
    <row r="21" spans="3:9" ht="12.75">
      <c r="C21" s="86" t="s">
        <v>14</v>
      </c>
      <c r="D21" s="87">
        <v>37204</v>
      </c>
      <c r="E21" s="87">
        <v>783717</v>
      </c>
      <c r="F21" s="103">
        <f t="shared" si="1"/>
        <v>0.1898848691555753</v>
      </c>
      <c r="G21" s="103">
        <v>0.27295778398474824</v>
      </c>
      <c r="H21" s="88"/>
      <c r="I21" s="94"/>
    </row>
    <row r="22" spans="3:9" ht="12.75">
      <c r="C22" s="86" t="s">
        <v>10</v>
      </c>
      <c r="D22" s="87">
        <v>2518</v>
      </c>
      <c r="E22" s="87">
        <v>310232</v>
      </c>
      <c r="F22" s="103">
        <f t="shared" si="1"/>
        <v>0.0324660254261327</v>
      </c>
      <c r="G22" s="103">
        <v>0.11185438401775805</v>
      </c>
      <c r="H22" s="88"/>
      <c r="I22" s="88"/>
    </row>
    <row r="23" spans="3:9" ht="12.75">
      <c r="C23" s="86" t="s">
        <v>12</v>
      </c>
      <c r="D23" s="87">
        <v>22042</v>
      </c>
      <c r="E23" s="87">
        <v>352571</v>
      </c>
      <c r="F23" s="103">
        <f t="shared" si="1"/>
        <v>0.25007161678073353</v>
      </c>
      <c r="G23" s="103">
        <v>0.2213841453434448</v>
      </c>
      <c r="H23" s="88"/>
      <c r="I23" s="88"/>
    </row>
    <row r="24" spans="3:9" ht="12.75">
      <c r="C24" s="86" t="s">
        <v>51</v>
      </c>
      <c r="D24" s="87">
        <v>106978</v>
      </c>
      <c r="E24" s="87">
        <v>1467208</v>
      </c>
      <c r="F24" s="103">
        <f t="shared" si="1"/>
        <v>0.291650536256618</v>
      </c>
      <c r="G24" s="103">
        <v>0.33533739354956343</v>
      </c>
      <c r="H24" s="88"/>
      <c r="I24" s="88"/>
    </row>
    <row r="25" spans="3:9" ht="16.5" customHeight="1">
      <c r="C25" s="90" t="s">
        <v>40</v>
      </c>
      <c r="D25" s="91">
        <f>SUM(D20:D24)</f>
        <v>205986</v>
      </c>
      <c r="E25" s="91">
        <f>SUM(E20:E24)</f>
        <v>3476583</v>
      </c>
      <c r="F25" s="104">
        <f t="shared" si="1"/>
        <v>0.23699822498125314</v>
      </c>
      <c r="G25" s="104">
        <v>0.269091585879481</v>
      </c>
      <c r="H25" s="88"/>
      <c r="I25" s="88"/>
    </row>
    <row r="26" spans="3:9" ht="6.75" customHeight="1">
      <c r="C26" s="89"/>
      <c r="D26" s="96"/>
      <c r="E26" s="96"/>
      <c r="F26" s="106"/>
      <c r="G26" s="106"/>
      <c r="H26" s="88"/>
      <c r="I26" s="88"/>
    </row>
    <row r="27" spans="3:9" ht="12.75" hidden="1">
      <c r="C27" s="90" t="s">
        <v>47</v>
      </c>
      <c r="D27" s="91">
        <v>-3335</v>
      </c>
      <c r="E27" s="91">
        <v>-4825</v>
      </c>
      <c r="F27" s="104">
        <f>+D27/E27</f>
        <v>0.6911917098445596</v>
      </c>
      <c r="G27" s="104">
        <v>0.10359265433905596</v>
      </c>
      <c r="H27" s="88"/>
      <c r="I27" s="88"/>
    </row>
    <row r="28" spans="3:9" ht="12" customHeight="1" hidden="1">
      <c r="C28" s="86"/>
      <c r="D28" s="87"/>
      <c r="E28" s="87"/>
      <c r="F28" s="103"/>
      <c r="G28" s="103"/>
      <c r="H28" s="88"/>
      <c r="I28" s="88"/>
    </row>
    <row r="29" spans="3:9" ht="14.25" customHeight="1">
      <c r="C29" s="85" t="s">
        <v>41</v>
      </c>
      <c r="D29" s="97">
        <f>+D17+D25+D27</f>
        <v>434361</v>
      </c>
      <c r="E29" s="97">
        <f>+E17+E25+E27</f>
        <v>8350604</v>
      </c>
      <c r="F29" s="107">
        <f>+D29/E29*4</f>
        <v>0.20806207550974756</v>
      </c>
      <c r="G29" s="107">
        <v>0.2277174154412694</v>
      </c>
      <c r="H29" s="88"/>
      <c r="I29" s="88"/>
    </row>
    <row r="30" spans="4:9" ht="17.25" customHeight="1">
      <c r="D30" s="88"/>
      <c r="E30" s="88"/>
      <c r="F30" s="88"/>
      <c r="G30" s="88"/>
      <c r="H30" s="88"/>
      <c r="I30" s="88"/>
    </row>
    <row r="31" spans="3:9" ht="12.75">
      <c r="C31" s="116" t="s">
        <v>52</v>
      </c>
      <c r="D31" s="88"/>
      <c r="E31" s="88"/>
      <c r="F31" s="88"/>
      <c r="G31" s="88"/>
      <c r="H31" s="88"/>
      <c r="I31" s="88"/>
    </row>
    <row r="32" spans="4:9" ht="12.75">
      <c r="D32" s="88"/>
      <c r="E32" s="88"/>
      <c r="F32" s="88"/>
      <c r="G32" s="88"/>
      <c r="H32" s="88"/>
      <c r="I32" s="88"/>
    </row>
    <row r="34" ht="12.75">
      <c r="D34" s="88"/>
    </row>
    <row r="35" ht="12.75">
      <c r="E35" s="60"/>
    </row>
  </sheetData>
  <sheetProtection/>
  <mergeCells count="3">
    <mergeCell ref="C7:F7"/>
    <mergeCell ref="C5:G5"/>
    <mergeCell ref="C6:G6"/>
  </mergeCells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31"/>
  <sheetViews>
    <sheetView showGridLines="0" zoomScalePageLayoutView="0" workbookViewId="0" topLeftCell="A1">
      <selection activeCell="D5" sqref="D5"/>
    </sheetView>
  </sheetViews>
  <sheetFormatPr defaultColWidth="4.00390625" defaultRowHeight="12.75"/>
  <cols>
    <col min="1" max="1" width="3.421875" style="23" customWidth="1"/>
    <col min="2" max="2" width="22.57421875" style="23" customWidth="1"/>
    <col min="3" max="3" width="14.421875" style="23" customWidth="1"/>
    <col min="4" max="7" width="12.00390625" style="23" customWidth="1"/>
    <col min="8" max="8" width="1.28515625" style="23" customWidth="1"/>
    <col min="9" max="9" width="1.1484375" style="23" customWidth="1"/>
    <col min="10" max="16384" width="4.00390625" style="23" customWidth="1"/>
  </cols>
  <sheetData>
    <row r="3" spans="2:13" s="1" customFormat="1" ht="14.25">
      <c r="B3" s="49"/>
      <c r="C3" s="48" t="s">
        <v>0</v>
      </c>
      <c r="D3" s="443" t="s">
        <v>1</v>
      </c>
      <c r="E3" s="439"/>
      <c r="F3" s="439" t="s">
        <v>2</v>
      </c>
      <c r="G3" s="440"/>
      <c r="H3" s="2"/>
      <c r="I3" s="2"/>
      <c r="J3" s="2"/>
      <c r="L3" s="3"/>
      <c r="M3" s="3"/>
    </row>
    <row r="4" spans="2:13" s="1" customFormat="1" ht="14.25">
      <c r="B4" s="56" t="s">
        <v>3</v>
      </c>
      <c r="C4" s="57" t="s">
        <v>4</v>
      </c>
      <c r="D4" s="444" t="s">
        <v>5</v>
      </c>
      <c r="E4" s="441"/>
      <c r="F4" s="441" t="s">
        <v>6</v>
      </c>
      <c r="G4" s="442"/>
      <c r="H4" s="2"/>
      <c r="I4" s="2"/>
      <c r="J4" s="2"/>
      <c r="L4" s="3"/>
      <c r="M4" s="3"/>
    </row>
    <row r="5" spans="2:13" s="1" customFormat="1" ht="14.25">
      <c r="B5" s="58"/>
      <c r="C5" s="59" t="s">
        <v>7</v>
      </c>
      <c r="D5" s="55" t="e">
        <f>+#REF!</f>
        <v>#REF!</v>
      </c>
      <c r="E5" s="4">
        <f>+'Depreciación y Act Fijo'!D7</f>
        <v>2015</v>
      </c>
      <c r="F5" s="5" t="e">
        <f>+D5</f>
        <v>#REF!</v>
      </c>
      <c r="G5" s="6">
        <f>+E5</f>
        <v>2015</v>
      </c>
      <c r="H5" s="2"/>
      <c r="I5" s="2"/>
      <c r="J5" s="2"/>
      <c r="L5" s="3"/>
      <c r="M5" s="3"/>
    </row>
    <row r="6" spans="2:13" s="1" customFormat="1" ht="6" customHeight="1">
      <c r="B6" s="7"/>
      <c r="C6" s="7"/>
      <c r="D6" s="7"/>
      <c r="E6" s="7"/>
      <c r="F6" s="7"/>
      <c r="G6" s="7"/>
      <c r="H6" s="7"/>
      <c r="I6" s="7"/>
      <c r="J6" s="2"/>
      <c r="L6" s="3"/>
      <c r="M6" s="3"/>
    </row>
    <row r="7" spans="2:15" s="8" customFormat="1" ht="18" customHeight="1">
      <c r="B7" s="9" t="s">
        <v>8</v>
      </c>
      <c r="C7" s="10" t="s">
        <v>9</v>
      </c>
      <c r="D7" s="11">
        <v>18461</v>
      </c>
      <c r="E7" s="12">
        <v>20730.5</v>
      </c>
      <c r="F7" s="13">
        <v>0.403</v>
      </c>
      <c r="G7" s="14">
        <v>0.437</v>
      </c>
      <c r="H7" s="2"/>
      <c r="I7" s="15"/>
      <c r="J7" s="15"/>
      <c r="K7" s="15"/>
      <c r="L7" s="3"/>
      <c r="M7" s="3"/>
      <c r="N7" s="16"/>
      <c r="O7" s="16"/>
    </row>
    <row r="8" spans="2:15" s="8" customFormat="1" ht="18" customHeight="1">
      <c r="B8" s="17" t="s">
        <v>10</v>
      </c>
      <c r="C8" s="10" t="s">
        <v>11</v>
      </c>
      <c r="D8" s="11">
        <v>11603.3</v>
      </c>
      <c r="E8" s="18">
        <v>12578.8</v>
      </c>
      <c r="F8" s="13">
        <v>0.14</v>
      </c>
      <c r="G8" s="19">
        <v>0.143</v>
      </c>
      <c r="H8" s="2"/>
      <c r="I8" s="15"/>
      <c r="J8" s="15"/>
      <c r="L8" s="3"/>
      <c r="M8" s="3"/>
      <c r="N8" s="16"/>
      <c r="O8" s="16"/>
    </row>
    <row r="9" spans="2:15" s="8" customFormat="1" ht="18" customHeight="1">
      <c r="B9" s="17" t="s">
        <v>12</v>
      </c>
      <c r="C9" s="10" t="s">
        <v>13</v>
      </c>
      <c r="D9" s="11">
        <v>4327.6</v>
      </c>
      <c r="E9" s="18">
        <v>4599.9</v>
      </c>
      <c r="F9" s="13">
        <v>0.233</v>
      </c>
      <c r="G9" s="19">
        <v>0.236</v>
      </c>
      <c r="H9" s="2"/>
      <c r="I9" s="15"/>
      <c r="J9" s="15"/>
      <c r="L9" s="3"/>
      <c r="M9" s="3"/>
      <c r="N9" s="16"/>
      <c r="O9" s="16"/>
    </row>
    <row r="10" spans="2:15" s="8" customFormat="1" ht="18" customHeight="1">
      <c r="B10" s="17" t="s">
        <v>14</v>
      </c>
      <c r="C10" s="10" t="s">
        <v>11</v>
      </c>
      <c r="D10" s="11">
        <f>2533.7+12614.1</f>
        <v>15147.8</v>
      </c>
      <c r="E10" s="18">
        <f>2737.2+12358.2-18</f>
        <v>15077.400000000001</v>
      </c>
      <c r="F10" s="13">
        <v>0.233</v>
      </c>
      <c r="G10" s="19">
        <f>0.04+17.9%</f>
        <v>0.219</v>
      </c>
      <c r="H10" s="2"/>
      <c r="I10" s="15"/>
      <c r="J10" s="15"/>
      <c r="L10" s="3"/>
      <c r="M10" s="3"/>
      <c r="N10" s="16"/>
      <c r="O10" s="16"/>
    </row>
    <row r="11" spans="2:15" s="8" customFormat="1" ht="18" customHeight="1">
      <c r="B11" s="17" t="s">
        <v>29</v>
      </c>
      <c r="C11" s="10" t="s">
        <v>13</v>
      </c>
      <c r="D11" s="11">
        <v>3902</v>
      </c>
      <c r="E11" s="20">
        <f>4545+1467</f>
        <v>6012</v>
      </c>
      <c r="F11" s="13">
        <v>0.012</v>
      </c>
      <c r="G11" s="21">
        <v>0.014</v>
      </c>
      <c r="H11" s="2"/>
      <c r="I11" s="15"/>
      <c r="J11" s="15"/>
      <c r="L11" s="3"/>
      <c r="M11" s="3"/>
      <c r="N11" s="16"/>
      <c r="O11" s="16"/>
    </row>
    <row r="12" spans="1:15" s="8" customFormat="1" ht="6" customHeight="1">
      <c r="A12"/>
      <c r="B12"/>
      <c r="C12"/>
      <c r="D12"/>
      <c r="E12"/>
      <c r="F12"/>
      <c r="G12"/>
      <c r="H12"/>
      <c r="I12"/>
      <c r="J12"/>
      <c r="L12" s="3"/>
      <c r="M12" s="3"/>
      <c r="N12" s="16"/>
      <c r="O12" s="16"/>
    </row>
    <row r="13" spans="2:13" s="8" customFormat="1" ht="20.25" customHeight="1">
      <c r="B13" s="437" t="s">
        <v>15</v>
      </c>
      <c r="C13" s="438"/>
      <c r="D13" s="53">
        <f>SUM(D7:D11)</f>
        <v>53441.7</v>
      </c>
      <c r="E13" s="22">
        <f>SUM(E7:E11)</f>
        <v>58998.600000000006</v>
      </c>
      <c r="F13"/>
      <c r="G13"/>
      <c r="H13" s="2"/>
      <c r="I13" s="15"/>
      <c r="J13" s="15"/>
      <c r="L13" s="3"/>
      <c r="M13" s="3"/>
    </row>
    <row r="14" spans="2:10" ht="6" customHeight="1">
      <c r="B14" s="24"/>
      <c r="C14" s="24"/>
      <c r="D14" s="24"/>
      <c r="E14" s="24"/>
      <c r="F14" s="24"/>
      <c r="G14" s="24"/>
      <c r="H14" s="2"/>
      <c r="I14" s="2"/>
      <c r="J14" s="2"/>
    </row>
    <row r="15" spans="2:5" ht="15.75" customHeight="1">
      <c r="B15" s="23" t="s">
        <v>30</v>
      </c>
      <c r="C15" s="29"/>
      <c r="D15" s="30"/>
      <c r="E15" s="30"/>
    </row>
    <row r="16" spans="3:5" ht="12.75">
      <c r="C16" s="29"/>
      <c r="D16" s="30"/>
      <c r="E16" s="30"/>
    </row>
    <row r="17" spans="2:10" ht="10.5" customHeight="1">
      <c r="B17" s="24"/>
      <c r="C17" s="24"/>
      <c r="D17" s="24"/>
      <c r="E17" s="24"/>
      <c r="F17" s="24"/>
      <c r="G17" s="24"/>
      <c r="H17" s="2"/>
      <c r="I17" s="2"/>
      <c r="J17" s="2"/>
    </row>
    <row r="18" spans="1:10" ht="23.25" customHeight="1">
      <c r="A18" s="25"/>
      <c r="D18" s="62">
        <f>+E13-D13</f>
        <v>5556.900000000009</v>
      </c>
      <c r="E18" s="63">
        <f>+D18/D13</f>
        <v>0.10398059941955456</v>
      </c>
      <c r="F18" s="27"/>
      <c r="G18" s="27"/>
      <c r="H18" s="2"/>
      <c r="I18" s="2"/>
      <c r="J18" s="2"/>
    </row>
    <row r="19" spans="2:10" ht="14.25">
      <c r="B19" s="28"/>
      <c r="D19" s="26"/>
      <c r="E19" s="26"/>
      <c r="H19" s="2"/>
      <c r="I19" s="2"/>
      <c r="J19" s="2"/>
    </row>
    <row r="20" spans="3:10" ht="14.25">
      <c r="C20" s="29"/>
      <c r="D20" s="29"/>
      <c r="E20" s="30"/>
      <c r="H20" s="2"/>
      <c r="I20" s="2"/>
      <c r="J20" s="2"/>
    </row>
    <row r="21" spans="3:5" ht="12.75">
      <c r="C21" s="29"/>
      <c r="D21" s="30"/>
      <c r="E21" s="30"/>
    </row>
    <row r="22" spans="3:5" ht="12.75">
      <c r="C22" s="29"/>
      <c r="D22" s="30"/>
      <c r="E22" s="30"/>
    </row>
    <row r="23" spans="3:5" ht="12.75">
      <c r="C23" s="29"/>
      <c r="D23" s="30"/>
      <c r="E23" s="30"/>
    </row>
    <row r="24" spans="3:5" ht="12.75">
      <c r="C24" s="29"/>
      <c r="D24" s="30"/>
      <c r="E24" s="30"/>
    </row>
    <row r="25" spans="3:5" ht="12.75">
      <c r="C25" s="29"/>
      <c r="D25" s="30"/>
      <c r="E25" s="30"/>
    </row>
    <row r="26" spans="3:5" ht="12.75">
      <c r="C26" s="29"/>
      <c r="D26" s="30"/>
      <c r="E26" s="30"/>
    </row>
    <row r="27" spans="3:7" ht="12.75">
      <c r="C27" s="29"/>
      <c r="D27" s="30"/>
      <c r="E27" s="30"/>
      <c r="F27" s="31"/>
      <c r="G27" s="31"/>
    </row>
    <row r="28" spans="3:7" ht="12.75">
      <c r="C28" s="29"/>
      <c r="D28" s="30"/>
      <c r="E28" s="30"/>
      <c r="F28" s="30"/>
      <c r="G28" s="29"/>
    </row>
    <row r="29" spans="3:7" ht="12.75">
      <c r="C29" s="29"/>
      <c r="D29" s="29"/>
      <c r="E29" s="30"/>
      <c r="F29" s="30"/>
      <c r="G29" s="29"/>
    </row>
    <row r="30" spans="3:7" ht="10.5">
      <c r="C30" s="29"/>
      <c r="D30" s="32"/>
      <c r="E30" s="32"/>
      <c r="F30" s="29"/>
      <c r="G30" s="29"/>
    </row>
    <row r="31" spans="3:7" ht="10.5">
      <c r="C31" s="29"/>
      <c r="D31" s="29"/>
      <c r="E31" s="29"/>
      <c r="F31" s="29"/>
      <c r="G31" s="29"/>
    </row>
  </sheetData>
  <sheetProtection/>
  <mergeCells count="5">
    <mergeCell ref="B13:C13"/>
    <mergeCell ref="F3:G3"/>
    <mergeCell ref="F4:G4"/>
    <mergeCell ref="D3:E3"/>
    <mergeCell ref="D4:E4"/>
  </mergeCells>
  <printOptions horizontalCentered="1" verticalCentered="1"/>
  <pageMargins left="0.75" right="0.75" top="1" bottom="1" header="0" footer="0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P34"/>
  <sheetViews>
    <sheetView showGridLines="0" zoomScalePageLayoutView="0" workbookViewId="0" topLeftCell="A1">
      <selection activeCell="A1" sqref="A1"/>
    </sheetView>
  </sheetViews>
  <sheetFormatPr defaultColWidth="4.00390625" defaultRowHeight="12.75"/>
  <cols>
    <col min="1" max="1" width="3.421875" style="23" customWidth="1"/>
    <col min="2" max="2" width="31.57421875" style="23" customWidth="1"/>
    <col min="3" max="3" width="16.8515625" style="23" customWidth="1"/>
    <col min="4" max="7" width="12.00390625" style="23" customWidth="1"/>
    <col min="8" max="8" width="1.28515625" style="23" customWidth="1"/>
    <col min="9" max="9" width="1.1484375" style="23" customWidth="1"/>
    <col min="10" max="10" width="8.421875" style="23" customWidth="1"/>
    <col min="11" max="11" width="11.00390625" style="23" customWidth="1"/>
    <col min="12" max="12" width="11.8515625" style="23" customWidth="1"/>
    <col min="13" max="13" width="8.7109375" style="23" customWidth="1"/>
    <col min="14" max="14" width="7.8515625" style="23" customWidth="1"/>
    <col min="15" max="15" width="8.140625" style="23" customWidth="1"/>
    <col min="16" max="16384" width="4.00390625" style="23" customWidth="1"/>
  </cols>
  <sheetData>
    <row r="3" spans="2:15" s="1" customFormat="1" ht="14.25">
      <c r="B3" s="403" t="s">
        <v>60</v>
      </c>
      <c r="C3" s="365" t="s">
        <v>61</v>
      </c>
      <c r="D3" s="403" t="s">
        <v>64</v>
      </c>
      <c r="E3" s="403"/>
      <c r="F3" s="403" t="s">
        <v>65</v>
      </c>
      <c r="G3" s="403"/>
      <c r="H3" s="2"/>
      <c r="I3" s="2"/>
      <c r="J3" s="2"/>
      <c r="K3" s="2"/>
      <c r="M3" s="3"/>
      <c r="N3" s="3"/>
      <c r="O3" s="3"/>
    </row>
    <row r="4" spans="2:15" s="1" customFormat="1" ht="14.25">
      <c r="B4" s="403"/>
      <c r="C4" s="365" t="s">
        <v>62</v>
      </c>
      <c r="D4" s="403" t="s">
        <v>31</v>
      </c>
      <c r="E4" s="403"/>
      <c r="F4" s="403" t="s">
        <v>66</v>
      </c>
      <c r="G4" s="403"/>
      <c r="H4" s="2"/>
      <c r="I4" s="2"/>
      <c r="J4" s="2"/>
      <c r="K4" s="2"/>
      <c r="M4" s="3"/>
      <c r="N4" s="3"/>
      <c r="O4" s="3"/>
    </row>
    <row r="5" spans="2:15" s="1" customFormat="1" ht="14.25">
      <c r="B5" s="403"/>
      <c r="C5" s="365" t="s">
        <v>63</v>
      </c>
      <c r="D5" s="366">
        <v>2016</v>
      </c>
      <c r="E5" s="366">
        <v>2015</v>
      </c>
      <c r="F5" s="366">
        <v>2016</v>
      </c>
      <c r="G5" s="366">
        <v>2015</v>
      </c>
      <c r="H5" s="2"/>
      <c r="I5" s="2"/>
      <c r="J5" s="2"/>
      <c r="K5" s="2"/>
      <c r="M5" s="3"/>
      <c r="N5" s="3"/>
      <c r="O5" s="3"/>
    </row>
    <row r="6" spans="2:16" s="8" customFormat="1" ht="17.25" customHeight="1">
      <c r="B6" s="148" t="s">
        <v>279</v>
      </c>
      <c r="C6" s="148" t="s">
        <v>421</v>
      </c>
      <c r="D6" s="149">
        <v>5712.7</v>
      </c>
      <c r="E6" s="149">
        <v>8168</v>
      </c>
      <c r="F6" s="150">
        <v>0.043</v>
      </c>
      <c r="G6" s="150">
        <v>0.062</v>
      </c>
      <c r="H6" s="2"/>
      <c r="I6" s="15"/>
      <c r="J6" s="102"/>
      <c r="K6" s="68"/>
      <c r="M6" s="3"/>
      <c r="N6" s="3"/>
      <c r="O6" s="3"/>
      <c r="P6" s="16"/>
    </row>
    <row r="7" spans="2:16" s="8" customFormat="1" ht="17.25" customHeight="1">
      <c r="B7" s="148" t="s">
        <v>280</v>
      </c>
      <c r="C7" s="148" t="s">
        <v>421</v>
      </c>
      <c r="D7" s="149">
        <v>2574.2</v>
      </c>
      <c r="E7" s="149">
        <v>3801</v>
      </c>
      <c r="F7" s="150">
        <v>0.019</v>
      </c>
      <c r="G7" s="150">
        <v>0.029</v>
      </c>
      <c r="H7" s="2"/>
      <c r="I7" s="15"/>
      <c r="J7" s="102"/>
      <c r="K7" s="68"/>
      <c r="M7" s="3"/>
      <c r="N7" s="100"/>
      <c r="O7" s="100"/>
      <c r="P7" s="16"/>
    </row>
    <row r="8" spans="2:16" s="8" customFormat="1" ht="17.25" customHeight="1">
      <c r="B8" s="148" t="s">
        <v>276</v>
      </c>
      <c r="C8" s="148" t="s">
        <v>421</v>
      </c>
      <c r="D8" s="149">
        <v>5025.1</v>
      </c>
      <c r="E8" s="149">
        <v>3802</v>
      </c>
      <c r="F8" s="150">
        <v>0.038</v>
      </c>
      <c r="G8" s="150">
        <v>0.029</v>
      </c>
      <c r="H8" s="2"/>
      <c r="I8" s="15"/>
      <c r="J8" s="102"/>
      <c r="K8" s="68"/>
      <c r="M8" s="3"/>
      <c r="N8" s="100"/>
      <c r="O8" s="100"/>
      <c r="P8" s="16"/>
    </row>
    <row r="9" spans="2:16" s="8" customFormat="1" ht="17.25" customHeight="1">
      <c r="B9" s="148" t="s">
        <v>277</v>
      </c>
      <c r="C9" s="148" t="s">
        <v>422</v>
      </c>
      <c r="D9" s="149">
        <v>9091.2</v>
      </c>
      <c r="E9" s="149">
        <v>8632.819853519628</v>
      </c>
      <c r="F9" s="150">
        <v>0.20791344090682473</v>
      </c>
      <c r="G9" s="150">
        <v>0.216</v>
      </c>
      <c r="H9" s="2"/>
      <c r="I9" s="15"/>
      <c r="J9" s="102"/>
      <c r="K9" s="68"/>
      <c r="L9" s="122"/>
      <c r="M9" s="123"/>
      <c r="N9" s="124"/>
      <c r="O9" s="124"/>
      <c r="P9" s="16"/>
    </row>
    <row r="10" spans="2:16" s="8" customFormat="1" ht="17.25" customHeight="1">
      <c r="B10" s="148" t="s">
        <v>278</v>
      </c>
      <c r="C10" s="148" t="s">
        <v>422</v>
      </c>
      <c r="D10" s="149">
        <v>708.640336557584</v>
      </c>
      <c r="E10" s="149">
        <v>650.227827715378</v>
      </c>
      <c r="F10" s="150">
        <v>0.016</v>
      </c>
      <c r="G10" s="150">
        <v>0.016</v>
      </c>
      <c r="H10" s="2"/>
      <c r="I10" s="15"/>
      <c r="J10" s="102"/>
      <c r="K10" s="68"/>
      <c r="M10" s="3"/>
      <c r="N10" s="100"/>
      <c r="O10" s="100"/>
      <c r="P10" s="16"/>
    </row>
    <row r="11" spans="2:16" s="8" customFormat="1" ht="17.25" customHeight="1">
      <c r="B11" s="148" t="s">
        <v>407</v>
      </c>
      <c r="C11" s="148" t="s">
        <v>423</v>
      </c>
      <c r="D11" s="149">
        <v>18014.81273556</v>
      </c>
      <c r="E11" s="149">
        <v>16886.11670545551</v>
      </c>
      <c r="F11" s="150">
        <v>0.21</v>
      </c>
      <c r="G11" s="150">
        <v>0.19</v>
      </c>
      <c r="H11" s="2"/>
      <c r="I11" s="15"/>
      <c r="J11" s="102"/>
      <c r="K11" s="115"/>
      <c r="L11" s="108"/>
      <c r="M11" s="3"/>
      <c r="N11" s="3"/>
      <c r="O11" s="3"/>
      <c r="P11" s="16"/>
    </row>
    <row r="12" spans="2:16" s="8" customFormat="1" ht="17.25" customHeight="1">
      <c r="B12" s="148" t="s">
        <v>281</v>
      </c>
      <c r="C12" s="148" t="s">
        <v>424</v>
      </c>
      <c r="D12" s="149">
        <v>6399.260641833001</v>
      </c>
      <c r="E12" s="149">
        <v>3214.500290340937</v>
      </c>
      <c r="F12" s="150">
        <v>0.014</v>
      </c>
      <c r="G12" s="150">
        <v>0.007</v>
      </c>
      <c r="H12" s="2"/>
      <c r="I12" s="15"/>
      <c r="J12" s="102"/>
      <c r="K12" s="68"/>
      <c r="L12" s="108"/>
      <c r="M12" s="3"/>
      <c r="N12" s="3"/>
      <c r="O12" s="3"/>
      <c r="P12" s="16"/>
    </row>
    <row r="13" spans="2:16" s="8" customFormat="1" ht="17.25" customHeight="1">
      <c r="B13" s="148" t="s">
        <v>282</v>
      </c>
      <c r="C13" s="148" t="s">
        <v>424</v>
      </c>
      <c r="D13" s="149">
        <v>3048.9327156599998</v>
      </c>
      <c r="E13" s="149">
        <v>3326.3865119820002</v>
      </c>
      <c r="F13" s="150">
        <v>0.007</v>
      </c>
      <c r="G13" s="150">
        <v>0.007</v>
      </c>
      <c r="H13" s="2"/>
      <c r="I13" s="15"/>
      <c r="J13" s="102"/>
      <c r="K13" s="68"/>
      <c r="M13" s="3"/>
      <c r="N13" s="3"/>
      <c r="O13" s="3"/>
      <c r="P13" s="16"/>
    </row>
    <row r="14" spans="2:15" s="8" customFormat="1" ht="20.25" customHeight="1">
      <c r="B14" s="367" t="s">
        <v>15</v>
      </c>
      <c r="C14" s="368"/>
      <c r="D14" s="369">
        <v>50574.84642961058</v>
      </c>
      <c r="E14" s="369">
        <v>48481.051189013466</v>
      </c>
      <c r="F14" s="368"/>
      <c r="G14" s="368"/>
      <c r="H14" s="2"/>
      <c r="I14" s="15"/>
      <c r="J14" s="102"/>
      <c r="K14" s="115"/>
      <c r="M14" s="3"/>
      <c r="N14" s="3"/>
      <c r="O14" s="3"/>
    </row>
    <row r="15" spans="2:7" ht="14.25" customHeight="1">
      <c r="B15" s="69"/>
      <c r="C15" s="24"/>
      <c r="D15" s="24"/>
      <c r="E15" s="24"/>
      <c r="F15" s="24"/>
      <c r="G15" s="24"/>
    </row>
    <row r="16" spans="2:7" ht="14.25" customHeight="1">
      <c r="B16" s="69"/>
      <c r="C16" s="24"/>
      <c r="D16" s="66"/>
      <c r="E16" s="66"/>
      <c r="F16" s="66"/>
      <c r="G16" s="67"/>
    </row>
    <row r="17" spans="2:7" ht="14.25" customHeight="1">
      <c r="B17" s="69"/>
      <c r="C17" s="24"/>
      <c r="D17" s="24"/>
      <c r="E17" s="66"/>
      <c r="F17" s="24"/>
      <c r="G17" s="24"/>
    </row>
    <row r="18" spans="2:5" ht="15" customHeight="1">
      <c r="B18" s="69"/>
      <c r="C18" s="29"/>
      <c r="D18" s="30"/>
      <c r="E18" s="30"/>
    </row>
    <row r="19" spans="2:11" ht="14.25" customHeight="1">
      <c r="B19" s="70"/>
      <c r="C19" s="29"/>
      <c r="D19" s="30"/>
      <c r="E19" s="30"/>
      <c r="F19" s="119"/>
      <c r="H19" s="2"/>
      <c r="I19" s="2"/>
      <c r="J19" s="2"/>
      <c r="K19" s="2"/>
    </row>
    <row r="20" spans="1:11" ht="23.25" customHeight="1">
      <c r="A20" s="25"/>
      <c r="B20" s="70"/>
      <c r="C20" s="24"/>
      <c r="D20" s="67"/>
      <c r="E20" s="35"/>
      <c r="F20" s="24"/>
      <c r="G20" s="24"/>
      <c r="H20" s="2"/>
      <c r="I20" s="2"/>
      <c r="J20" s="2"/>
      <c r="K20" s="2"/>
    </row>
    <row r="21" spans="4:11" ht="14.25">
      <c r="D21" s="62"/>
      <c r="E21" s="62"/>
      <c r="F21" s="62"/>
      <c r="G21" s="27"/>
      <c r="H21" s="2"/>
      <c r="I21" s="2"/>
      <c r="J21" s="2"/>
      <c r="K21" s="2"/>
    </row>
    <row r="22" spans="2:11" ht="14.25">
      <c r="B22" s="28"/>
      <c r="D22" s="26"/>
      <c r="E22" s="26"/>
      <c r="G22" s="27"/>
      <c r="H22" s="2"/>
      <c r="I22" s="2"/>
      <c r="J22" s="2"/>
      <c r="K22" s="2"/>
    </row>
    <row r="23" spans="3:5" ht="12.75">
      <c r="C23" s="29"/>
      <c r="D23" s="29"/>
      <c r="E23" s="30"/>
    </row>
    <row r="24" spans="3:5" ht="12.75">
      <c r="C24" s="29"/>
      <c r="D24" s="30"/>
      <c r="E24" s="30"/>
    </row>
    <row r="25" spans="3:5" ht="12.75">
      <c r="C25" s="29"/>
      <c r="D25" s="30"/>
      <c r="E25" s="30"/>
    </row>
    <row r="26" spans="3:5" ht="12.75">
      <c r="C26" s="29"/>
      <c r="D26" s="30"/>
      <c r="E26" s="30"/>
    </row>
    <row r="27" spans="3:5" ht="12.75">
      <c r="C27" s="29"/>
      <c r="D27" s="30"/>
      <c r="E27" s="30"/>
    </row>
    <row r="28" spans="3:5" ht="12.75">
      <c r="C28" s="29"/>
      <c r="D28" s="30"/>
      <c r="E28" s="30"/>
    </row>
    <row r="29" spans="3:5" ht="12.75">
      <c r="C29" s="29"/>
      <c r="D29" s="30"/>
      <c r="E29" s="30"/>
    </row>
    <row r="30" spans="3:7" ht="12.75">
      <c r="C30" s="29"/>
      <c r="D30" s="30"/>
      <c r="E30" s="30"/>
      <c r="F30" s="31"/>
      <c r="G30" s="31"/>
    </row>
    <row r="31" spans="3:7" ht="12.75">
      <c r="C31" s="29"/>
      <c r="D31" s="30"/>
      <c r="E31" s="30"/>
      <c r="F31" s="30"/>
      <c r="G31" s="29"/>
    </row>
    <row r="32" spans="3:7" ht="12.75">
      <c r="C32" s="29"/>
      <c r="D32" s="29"/>
      <c r="E32" s="30"/>
      <c r="F32" s="30"/>
      <c r="G32" s="29"/>
    </row>
    <row r="33" spans="3:7" ht="12.75">
      <c r="C33" s="29"/>
      <c r="D33" s="126"/>
      <c r="E33" s="32"/>
      <c r="F33" s="29"/>
      <c r="G33" s="29"/>
    </row>
    <row r="34" spans="3:7" ht="10.5">
      <c r="C34" s="29"/>
      <c r="D34" s="29"/>
      <c r="E34" s="29"/>
      <c r="F34" s="29"/>
      <c r="G34" s="29"/>
    </row>
  </sheetData>
  <sheetProtection/>
  <mergeCells count="5">
    <mergeCell ref="F3:G3"/>
    <mergeCell ref="F4:G4"/>
    <mergeCell ref="D3:E3"/>
    <mergeCell ref="D4:E4"/>
    <mergeCell ref="B3:B5"/>
  </mergeCells>
  <printOptions horizontalCentered="1" verticalCentered="1"/>
  <pageMargins left="0.4" right="0.36" top="0.79" bottom="0.7" header="0" footer="0"/>
  <pageSetup fitToHeight="1" fitToWidth="1" horizontalDpi="300" verticalDpi="3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C4:F27"/>
  <sheetViews>
    <sheetView zoomScalePageLayoutView="0" workbookViewId="0" topLeftCell="A4">
      <selection activeCell="E25" sqref="E25"/>
    </sheetView>
  </sheetViews>
  <sheetFormatPr defaultColWidth="11.421875" defaultRowHeight="12.75"/>
  <cols>
    <col min="1" max="2" width="11.421875" style="73" customWidth="1"/>
    <col min="3" max="3" width="33.00390625" style="73" customWidth="1"/>
    <col min="4" max="6" width="16.28125" style="73" customWidth="1"/>
    <col min="7" max="16384" width="11.421875" style="73" customWidth="1"/>
  </cols>
  <sheetData>
    <row r="4" spans="3:6" ht="15">
      <c r="C4" s="445" t="s">
        <v>45</v>
      </c>
      <c r="D4" s="445"/>
      <c r="E4" s="445"/>
      <c r="F4" s="445"/>
    </row>
    <row r="5" spans="3:5" ht="12.75">
      <c r="C5" s="74"/>
      <c r="D5" s="74"/>
      <c r="E5" s="74"/>
    </row>
    <row r="6" spans="3:6" ht="25.5" customHeight="1">
      <c r="C6" s="54" t="s">
        <v>32</v>
      </c>
      <c r="D6" s="65" t="e">
        <f>+#REF!</f>
        <v>#REF!</v>
      </c>
      <c r="E6" s="36" t="e">
        <f>+#REF!</f>
        <v>#REF!</v>
      </c>
      <c r="F6" s="36" t="s">
        <v>26</v>
      </c>
    </row>
    <row r="7" spans="3:6" ht="6.75" customHeight="1">
      <c r="C7" s="75"/>
      <c r="D7" s="76"/>
      <c r="E7" s="76"/>
      <c r="F7" s="76"/>
    </row>
    <row r="8" spans="3:6" ht="14.25">
      <c r="C8" s="77" t="s">
        <v>27</v>
      </c>
      <c r="D8" s="81">
        <v>-224930</v>
      </c>
      <c r="E8" s="82">
        <v>-352977</v>
      </c>
      <c r="F8" s="82">
        <f>+E8-D8</f>
        <v>-128047</v>
      </c>
    </row>
    <row r="9" spans="3:6" ht="14.25">
      <c r="C9" s="77" t="s">
        <v>28</v>
      </c>
      <c r="D9" s="81">
        <v>-50747</v>
      </c>
      <c r="E9" s="82">
        <v>-97997</v>
      </c>
      <c r="F9" s="82">
        <f>+E9-D9</f>
        <v>-47250</v>
      </c>
    </row>
    <row r="10" spans="3:6" ht="6" customHeight="1">
      <c r="C10" s="78"/>
      <c r="D10" s="79"/>
      <c r="E10" s="79"/>
      <c r="F10" s="79"/>
    </row>
    <row r="11" spans="3:6" ht="15.75" customHeight="1">
      <c r="C11" s="80" t="s">
        <v>20</v>
      </c>
      <c r="D11" s="83">
        <f>SUM(D8:D10)</f>
        <v>-275677</v>
      </c>
      <c r="E11" s="84">
        <f>SUM(E8:E9)</f>
        <v>-450974</v>
      </c>
      <c r="F11" s="84">
        <f>SUM(F8:F9)</f>
        <v>-175297</v>
      </c>
    </row>
    <row r="13" spans="4:5" ht="12.75">
      <c r="D13" s="109">
        <f>+D11-'Income Statement CO'!C30</f>
        <v>83692</v>
      </c>
      <c r="E13" s="109">
        <f>+E11-'Income Statement CO'!D30</f>
        <v>72689</v>
      </c>
    </row>
    <row r="26" spans="3:4" ht="12.75">
      <c r="C26" s="73">
        <v>213074908</v>
      </c>
      <c r="D26" s="73">
        <v>151017830</v>
      </c>
    </row>
    <row r="27" spans="3:4" ht="12.75">
      <c r="C27" s="73">
        <v>60101797</v>
      </c>
      <c r="D27" s="73">
        <v>44687778</v>
      </c>
    </row>
  </sheetData>
  <sheetProtection/>
  <mergeCells count="1">
    <mergeCell ref="C4:F4"/>
  </mergeCells>
  <printOptions horizontalCentered="1" verticalCentered="1"/>
  <pageMargins left="0.2" right="0.2" top="0.3" bottom="0.35" header="0" footer="0"/>
  <pageSetup horizontalDpi="600" verticalDpi="6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B2:AG15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446" customWidth="1"/>
    <col min="2" max="2" width="2.8515625" style="446" customWidth="1"/>
    <col min="3" max="3" width="69.8515625" style="446" customWidth="1"/>
    <col min="4" max="4" width="16.7109375" style="446" customWidth="1"/>
    <col min="5" max="9" width="16.7109375" style="447" customWidth="1"/>
    <col min="10" max="28" width="16.7109375" style="446" customWidth="1"/>
    <col min="29" max="29" width="17.00390625" style="446" bestFit="1" customWidth="1"/>
    <col min="30" max="30" width="16.7109375" style="446" customWidth="1"/>
    <col min="31" max="31" width="17.00390625" style="446" bestFit="1" customWidth="1"/>
    <col min="32" max="32" width="15.8515625" style="446" bestFit="1" customWidth="1"/>
    <col min="33" max="33" width="13.421875" style="447" bestFit="1" customWidth="1"/>
    <col min="34" max="34" width="13.140625" style="446" customWidth="1"/>
    <col min="35" max="35" width="13.8515625" style="446" customWidth="1"/>
    <col min="36" max="36" width="14.00390625" style="446" customWidth="1"/>
    <col min="37" max="37" width="14.421875" style="446" customWidth="1"/>
    <col min="38" max="39" width="12.8515625" style="446" bestFit="1" customWidth="1"/>
    <col min="40" max="41" width="11.421875" style="446" customWidth="1"/>
    <col min="42" max="43" width="13.421875" style="446" bestFit="1" customWidth="1"/>
    <col min="44" max="16384" width="11.421875" style="446" customWidth="1"/>
  </cols>
  <sheetData>
    <row r="2" ht="12">
      <c r="AA2" s="448"/>
    </row>
    <row r="3" spans="2:33" ht="12">
      <c r="B3" s="449" t="s">
        <v>3</v>
      </c>
      <c r="C3" s="450"/>
      <c r="D3" s="451" t="s">
        <v>291</v>
      </c>
      <c r="E3" s="452"/>
      <c r="F3" s="451" t="s">
        <v>10</v>
      </c>
      <c r="G3" s="452"/>
      <c r="H3" s="451" t="s">
        <v>38</v>
      </c>
      <c r="I3" s="452"/>
      <c r="J3" s="451" t="s">
        <v>14</v>
      </c>
      <c r="K3" s="452"/>
      <c r="L3" s="451" t="s">
        <v>12</v>
      </c>
      <c r="M3" s="452"/>
      <c r="N3" s="451" t="s">
        <v>24</v>
      </c>
      <c r="O3" s="452"/>
      <c r="P3" s="451" t="s">
        <v>292</v>
      </c>
      <c r="Q3" s="452"/>
      <c r="R3" s="448"/>
      <c r="AG3" s="446"/>
    </row>
    <row r="4" spans="2:33" ht="12">
      <c r="B4" s="453" t="s">
        <v>293</v>
      </c>
      <c r="C4" s="454"/>
      <c r="D4" s="455">
        <v>42735</v>
      </c>
      <c r="E4" s="456">
        <v>42369</v>
      </c>
      <c r="F4" s="455">
        <v>42735</v>
      </c>
      <c r="G4" s="456">
        <v>42369</v>
      </c>
      <c r="H4" s="455">
        <v>42735</v>
      </c>
      <c r="I4" s="456">
        <v>42369</v>
      </c>
      <c r="J4" s="455">
        <v>42735</v>
      </c>
      <c r="K4" s="456">
        <v>42369</v>
      </c>
      <c r="L4" s="455">
        <v>42735</v>
      </c>
      <c r="M4" s="456">
        <v>42369</v>
      </c>
      <c r="N4" s="455">
        <v>42735</v>
      </c>
      <c r="O4" s="456">
        <v>42369</v>
      </c>
      <c r="P4" s="455">
        <v>42735</v>
      </c>
      <c r="Q4" s="456">
        <v>42369</v>
      </c>
      <c r="R4" s="448"/>
      <c r="AG4" s="446"/>
    </row>
    <row r="5" spans="2:33" ht="12">
      <c r="B5" s="457"/>
      <c r="C5" s="458"/>
      <c r="D5" s="459" t="s">
        <v>294</v>
      </c>
      <c r="E5" s="460" t="s">
        <v>294</v>
      </c>
      <c r="F5" s="459" t="s">
        <v>294</v>
      </c>
      <c r="G5" s="461" t="s">
        <v>294</v>
      </c>
      <c r="H5" s="459" t="s">
        <v>294</v>
      </c>
      <c r="I5" s="461" t="s">
        <v>294</v>
      </c>
      <c r="J5" s="459" t="s">
        <v>294</v>
      </c>
      <c r="K5" s="461" t="s">
        <v>294</v>
      </c>
      <c r="L5" s="459" t="s">
        <v>294</v>
      </c>
      <c r="M5" s="461" t="s">
        <v>294</v>
      </c>
      <c r="N5" s="459" t="s">
        <v>294</v>
      </c>
      <c r="O5" s="461" t="s">
        <v>294</v>
      </c>
      <c r="P5" s="459" t="s">
        <v>294</v>
      </c>
      <c r="Q5" s="461" t="s">
        <v>294</v>
      </c>
      <c r="R5" s="448"/>
      <c r="AG5" s="446"/>
    </row>
    <row r="6" spans="2:33" ht="12">
      <c r="B6" s="462" t="s">
        <v>295</v>
      </c>
      <c r="C6" s="463"/>
      <c r="D6" s="464">
        <v>1133059486</v>
      </c>
      <c r="E6" s="465">
        <v>7206153017</v>
      </c>
      <c r="F6" s="464">
        <v>383395558</v>
      </c>
      <c r="G6" s="465">
        <v>335086963</v>
      </c>
      <c r="H6" s="464">
        <v>924414972</v>
      </c>
      <c r="I6" s="465">
        <v>790909682</v>
      </c>
      <c r="J6" s="464">
        <v>466871907</v>
      </c>
      <c r="K6" s="465">
        <v>372444839</v>
      </c>
      <c r="L6" s="464">
        <v>360638046</v>
      </c>
      <c r="M6" s="465">
        <v>246261307</v>
      </c>
      <c r="N6" s="464">
        <v>-71129108</v>
      </c>
      <c r="O6" s="465">
        <v>-1037294098</v>
      </c>
      <c r="P6" s="464">
        <v>3197250861</v>
      </c>
      <c r="Q6" s="466">
        <v>7913561710</v>
      </c>
      <c r="R6" s="448"/>
      <c r="W6" s="467"/>
      <c r="X6" s="467"/>
      <c r="Y6" s="467"/>
      <c r="AB6" s="464">
        <v>3197250861</v>
      </c>
      <c r="AC6" s="447">
        <v>0</v>
      </c>
      <c r="AD6" s="464">
        <v>7913561710</v>
      </c>
      <c r="AE6" s="447">
        <v>0</v>
      </c>
      <c r="AG6" s="446"/>
    </row>
    <row r="7" spans="2:33" ht="12">
      <c r="B7" s="468"/>
      <c r="C7" s="463" t="s">
        <v>296</v>
      </c>
      <c r="D7" s="464">
        <v>976219832</v>
      </c>
      <c r="E7" s="469">
        <v>842075831</v>
      </c>
      <c r="F7" s="464">
        <v>145279563</v>
      </c>
      <c r="G7" s="469">
        <v>46181049</v>
      </c>
      <c r="H7" s="464">
        <v>199882961</v>
      </c>
      <c r="I7" s="469">
        <v>91204686</v>
      </c>
      <c r="J7" s="464">
        <v>275859549</v>
      </c>
      <c r="K7" s="469">
        <v>156927518</v>
      </c>
      <c r="L7" s="464">
        <v>203268392</v>
      </c>
      <c r="M7" s="469">
        <v>48774260</v>
      </c>
      <c r="N7" s="464">
        <v>0</v>
      </c>
      <c r="O7" s="469">
        <v>0</v>
      </c>
      <c r="P7" s="470">
        <v>1800510297</v>
      </c>
      <c r="Q7" s="466">
        <v>1185163344</v>
      </c>
      <c r="R7" s="448"/>
      <c r="W7" s="467"/>
      <c r="X7" s="467"/>
      <c r="Y7" s="467"/>
      <c r="AB7" s="464">
        <v>1800510297</v>
      </c>
      <c r="AC7" s="447">
        <v>0</v>
      </c>
      <c r="AD7" s="464">
        <v>1185163344</v>
      </c>
      <c r="AE7" s="447">
        <v>0</v>
      </c>
      <c r="AG7" s="446"/>
    </row>
    <row r="8" spans="2:33" ht="12">
      <c r="B8" s="468"/>
      <c r="C8" s="463" t="s">
        <v>297</v>
      </c>
      <c r="D8" s="464">
        <v>21865047</v>
      </c>
      <c r="E8" s="469">
        <v>16360472</v>
      </c>
      <c r="F8" s="464">
        <v>1005572</v>
      </c>
      <c r="G8" s="469">
        <v>694177</v>
      </c>
      <c r="H8" s="464">
        <v>65402649</v>
      </c>
      <c r="I8" s="469">
        <v>48170095</v>
      </c>
      <c r="J8" s="464">
        <v>2942186</v>
      </c>
      <c r="K8" s="469">
        <v>3037702</v>
      </c>
      <c r="L8" s="464">
        <v>4151</v>
      </c>
      <c r="M8" s="469">
        <v>0</v>
      </c>
      <c r="N8" s="464">
        <v>0</v>
      </c>
      <c r="O8" s="469">
        <v>0</v>
      </c>
      <c r="P8" s="470">
        <v>91219605</v>
      </c>
      <c r="Q8" s="466">
        <v>68262446</v>
      </c>
      <c r="R8" s="448"/>
      <c r="W8" s="467"/>
      <c r="X8" s="467"/>
      <c r="Y8" s="467"/>
      <c r="AB8" s="464">
        <v>91219605</v>
      </c>
      <c r="AC8" s="447">
        <v>0</v>
      </c>
      <c r="AD8" s="464">
        <v>68262446</v>
      </c>
      <c r="AE8" s="447">
        <v>0</v>
      </c>
      <c r="AG8" s="446"/>
    </row>
    <row r="9" spans="2:33" ht="12">
      <c r="B9" s="468"/>
      <c r="C9" s="463" t="s">
        <v>298</v>
      </c>
      <c r="D9" s="464">
        <v>156147</v>
      </c>
      <c r="E9" s="469">
        <v>41022</v>
      </c>
      <c r="F9" s="464">
        <v>4815123</v>
      </c>
      <c r="G9" s="469">
        <v>2763894</v>
      </c>
      <c r="H9" s="464">
        <v>75671465</v>
      </c>
      <c r="I9" s="469">
        <v>80268243</v>
      </c>
      <c r="J9" s="464">
        <v>4851565</v>
      </c>
      <c r="K9" s="469">
        <v>9724564</v>
      </c>
      <c r="L9" s="464">
        <v>10530925</v>
      </c>
      <c r="M9" s="469">
        <v>9191334</v>
      </c>
      <c r="N9" s="464">
        <v>0</v>
      </c>
      <c r="O9" s="469">
        <v>0</v>
      </c>
      <c r="P9" s="470">
        <v>96025225</v>
      </c>
      <c r="Q9" s="466">
        <v>101989057</v>
      </c>
      <c r="R9" s="448"/>
      <c r="W9" s="467"/>
      <c r="X9" s="467"/>
      <c r="Y9" s="467"/>
      <c r="AB9" s="464">
        <v>96025225</v>
      </c>
      <c r="AC9" s="447">
        <v>0</v>
      </c>
      <c r="AD9" s="464">
        <v>101989057</v>
      </c>
      <c r="AE9" s="447">
        <v>0</v>
      </c>
      <c r="AG9" s="446"/>
    </row>
    <row r="10" spans="2:33" ht="12">
      <c r="B10" s="468"/>
      <c r="C10" s="463" t="s">
        <v>299</v>
      </c>
      <c r="D10" s="464">
        <v>1548281</v>
      </c>
      <c r="E10" s="469">
        <v>729821</v>
      </c>
      <c r="F10" s="464">
        <v>215433621</v>
      </c>
      <c r="G10" s="469">
        <v>216550824</v>
      </c>
      <c r="H10" s="464">
        <v>539265384</v>
      </c>
      <c r="I10" s="469">
        <v>536725492</v>
      </c>
      <c r="J10" s="464">
        <v>155019920</v>
      </c>
      <c r="K10" s="469">
        <v>179304792</v>
      </c>
      <c r="L10" s="464">
        <v>118865628</v>
      </c>
      <c r="M10" s="469">
        <v>154034146</v>
      </c>
      <c r="N10" s="464">
        <v>86393</v>
      </c>
      <c r="O10" s="469">
        <v>786492</v>
      </c>
      <c r="P10" s="470">
        <v>1030219227</v>
      </c>
      <c r="Q10" s="466">
        <v>1088131567</v>
      </c>
      <c r="R10" s="448"/>
      <c r="W10" s="467"/>
      <c r="X10" s="467"/>
      <c r="Y10" s="467"/>
      <c r="AB10" s="464">
        <v>1030219227</v>
      </c>
      <c r="AC10" s="447">
        <v>0</v>
      </c>
      <c r="AD10" s="464">
        <v>1088131567</v>
      </c>
      <c r="AE10" s="447">
        <v>0</v>
      </c>
      <c r="AG10" s="446"/>
    </row>
    <row r="11" spans="2:33" ht="12">
      <c r="B11" s="468"/>
      <c r="C11" s="463" t="s">
        <v>300</v>
      </c>
      <c r="D11" s="464">
        <v>74330831</v>
      </c>
      <c r="E11" s="469">
        <v>72105375</v>
      </c>
      <c r="F11" s="464">
        <v>3181663</v>
      </c>
      <c r="G11" s="469">
        <v>24224813</v>
      </c>
      <c r="H11" s="464">
        <v>22322154</v>
      </c>
      <c r="I11" s="469">
        <v>19580577</v>
      </c>
      <c r="J11" s="464">
        <v>356628</v>
      </c>
      <c r="K11" s="469">
        <v>2063025</v>
      </c>
      <c r="L11" s="464">
        <v>1565424</v>
      </c>
      <c r="M11" s="469">
        <v>1292410</v>
      </c>
      <c r="N11" s="464">
        <v>-71215501</v>
      </c>
      <c r="O11" s="469">
        <v>-115699270</v>
      </c>
      <c r="P11" s="470">
        <v>30541199</v>
      </c>
      <c r="Q11" s="466">
        <v>3566930</v>
      </c>
      <c r="R11" s="448"/>
      <c r="W11" s="467"/>
      <c r="X11" s="467"/>
      <c r="Y11" s="467"/>
      <c r="AB11" s="464">
        <v>30541199</v>
      </c>
      <c r="AC11" s="447">
        <v>0</v>
      </c>
      <c r="AD11" s="464">
        <v>3566930</v>
      </c>
      <c r="AE11" s="447">
        <v>0</v>
      </c>
      <c r="AG11" s="446"/>
    </row>
    <row r="12" spans="2:33" ht="12">
      <c r="B12" s="468"/>
      <c r="C12" s="463" t="s">
        <v>301</v>
      </c>
      <c r="D12" s="464">
        <v>0</v>
      </c>
      <c r="E12" s="469">
        <v>0</v>
      </c>
      <c r="F12" s="464">
        <v>10897843</v>
      </c>
      <c r="G12" s="469">
        <v>40147347</v>
      </c>
      <c r="H12" s="464">
        <v>1693458</v>
      </c>
      <c r="I12" s="469">
        <v>900446</v>
      </c>
      <c r="J12" s="464">
        <v>27842059</v>
      </c>
      <c r="K12" s="469">
        <v>21381902</v>
      </c>
      <c r="L12" s="464">
        <v>25976689</v>
      </c>
      <c r="M12" s="469">
        <v>32628202</v>
      </c>
      <c r="N12" s="464">
        <v>0</v>
      </c>
      <c r="O12" s="469">
        <v>0</v>
      </c>
      <c r="P12" s="470">
        <v>66410049</v>
      </c>
      <c r="Q12" s="466">
        <v>95057897</v>
      </c>
      <c r="R12" s="448"/>
      <c r="W12" s="467"/>
      <c r="X12" s="467"/>
      <c r="Y12" s="467"/>
      <c r="AB12" s="464">
        <v>66410049</v>
      </c>
      <c r="AC12" s="447">
        <v>0</v>
      </c>
      <c r="AD12" s="464">
        <v>95057897</v>
      </c>
      <c r="AE12" s="447">
        <v>0</v>
      </c>
      <c r="AG12" s="446"/>
    </row>
    <row r="13" spans="2:33" ht="12" hidden="1">
      <c r="B13" s="468"/>
      <c r="C13" s="463"/>
      <c r="D13" s="464">
        <v>0</v>
      </c>
      <c r="E13" s="469"/>
      <c r="F13" s="464">
        <v>0</v>
      </c>
      <c r="G13" s="469"/>
      <c r="H13" s="464">
        <v>0</v>
      </c>
      <c r="I13" s="469"/>
      <c r="J13" s="464">
        <v>0</v>
      </c>
      <c r="K13" s="469"/>
      <c r="L13" s="464">
        <v>0</v>
      </c>
      <c r="M13" s="469"/>
      <c r="N13" s="464">
        <v>0</v>
      </c>
      <c r="O13" s="469"/>
      <c r="P13" s="470"/>
      <c r="Q13" s="466"/>
      <c r="R13" s="448"/>
      <c r="W13" s="467"/>
      <c r="X13" s="467"/>
      <c r="Y13" s="467"/>
      <c r="AB13" s="464"/>
      <c r="AC13" s="447"/>
      <c r="AD13" s="464"/>
      <c r="AE13" s="447"/>
      <c r="AG13" s="446"/>
    </row>
    <row r="14" spans="2:33" ht="12">
      <c r="B14" s="468"/>
      <c r="C14" s="463" t="s">
        <v>302</v>
      </c>
      <c r="D14" s="464">
        <v>58939348</v>
      </c>
      <c r="E14" s="469">
        <v>28523295</v>
      </c>
      <c r="F14" s="464">
        <v>2782173</v>
      </c>
      <c r="G14" s="469">
        <v>4524859</v>
      </c>
      <c r="H14" s="464">
        <v>20176901</v>
      </c>
      <c r="I14" s="469">
        <v>14060143</v>
      </c>
      <c r="J14" s="464">
        <v>0</v>
      </c>
      <c r="K14" s="469">
        <v>5336</v>
      </c>
      <c r="L14" s="464">
        <v>426837</v>
      </c>
      <c r="M14" s="469">
        <v>340955</v>
      </c>
      <c r="N14" s="464">
        <v>0</v>
      </c>
      <c r="O14" s="469">
        <v>0</v>
      </c>
      <c r="P14" s="470">
        <v>82325259</v>
      </c>
      <c r="Q14" s="466">
        <v>47454588</v>
      </c>
      <c r="R14" s="448"/>
      <c r="W14" s="467"/>
      <c r="X14" s="467"/>
      <c r="Y14" s="467"/>
      <c r="AB14" s="464">
        <v>82325259</v>
      </c>
      <c r="AC14" s="447">
        <v>0</v>
      </c>
      <c r="AD14" s="464">
        <v>47454588</v>
      </c>
      <c r="AE14" s="447">
        <v>0</v>
      </c>
      <c r="AG14" s="446"/>
    </row>
    <row r="15" spans="5:33" ht="12">
      <c r="E15" s="471"/>
      <c r="F15" s="446"/>
      <c r="G15" s="471"/>
      <c r="H15" s="446"/>
      <c r="I15" s="471"/>
      <c r="K15" s="471"/>
      <c r="M15" s="471"/>
      <c r="O15" s="471"/>
      <c r="Q15" s="472"/>
      <c r="R15" s="448"/>
      <c r="X15" s="467"/>
      <c r="Y15" s="467"/>
      <c r="AC15" s="447"/>
      <c r="AE15" s="447"/>
      <c r="AG15" s="446"/>
    </row>
    <row r="16" spans="2:33" ht="24">
      <c r="B16" s="468"/>
      <c r="C16" s="473" t="s">
        <v>303</v>
      </c>
      <c r="D16" s="464">
        <v>0</v>
      </c>
      <c r="E16" s="469">
        <v>6246317201</v>
      </c>
      <c r="F16" s="464">
        <v>0</v>
      </c>
      <c r="G16" s="469">
        <v>0</v>
      </c>
      <c r="H16" s="464">
        <v>0</v>
      </c>
      <c r="I16" s="469">
        <v>0</v>
      </c>
      <c r="J16" s="464">
        <v>0</v>
      </c>
      <c r="K16" s="469">
        <v>0</v>
      </c>
      <c r="L16" s="464">
        <v>0</v>
      </c>
      <c r="M16" s="469">
        <v>0</v>
      </c>
      <c r="N16" s="464">
        <v>0</v>
      </c>
      <c r="O16" s="469">
        <v>-922381320</v>
      </c>
      <c r="P16" s="470">
        <v>0</v>
      </c>
      <c r="Q16" s="466">
        <v>5323935881</v>
      </c>
      <c r="R16" s="448"/>
      <c r="W16" s="467"/>
      <c r="X16" s="467"/>
      <c r="Y16" s="467"/>
      <c r="AB16" s="464">
        <v>0</v>
      </c>
      <c r="AC16" s="447">
        <v>0</v>
      </c>
      <c r="AD16" s="464">
        <v>5323935881</v>
      </c>
      <c r="AE16" s="447">
        <v>0</v>
      </c>
      <c r="AG16" s="446"/>
    </row>
    <row r="17" spans="5:33" ht="12">
      <c r="E17" s="471"/>
      <c r="F17" s="446"/>
      <c r="G17" s="471"/>
      <c r="H17" s="446"/>
      <c r="I17" s="471"/>
      <c r="K17" s="471"/>
      <c r="M17" s="471"/>
      <c r="O17" s="471"/>
      <c r="Q17" s="472"/>
      <c r="R17" s="448"/>
      <c r="X17" s="467"/>
      <c r="Y17" s="467"/>
      <c r="AC17" s="447"/>
      <c r="AE17" s="447"/>
      <c r="AG17" s="446"/>
    </row>
    <row r="18" spans="2:33" ht="12">
      <c r="B18" s="462" t="s">
        <v>304</v>
      </c>
      <c r="C18" s="463"/>
      <c r="D18" s="464">
        <v>4080839960</v>
      </c>
      <c r="E18" s="465">
        <v>4419757344</v>
      </c>
      <c r="F18" s="464">
        <v>934323659</v>
      </c>
      <c r="G18" s="469">
        <v>989117985</v>
      </c>
      <c r="H18" s="464">
        <v>2480737723</v>
      </c>
      <c r="I18" s="465">
        <v>2026630282</v>
      </c>
      <c r="J18" s="464">
        <v>2820444766</v>
      </c>
      <c r="K18" s="465">
        <v>2655603106</v>
      </c>
      <c r="L18" s="464">
        <v>1592297489</v>
      </c>
      <c r="M18" s="465">
        <v>1626705797</v>
      </c>
      <c r="N18" s="464">
        <v>-3827210282</v>
      </c>
      <c r="O18" s="465">
        <v>-4182221833</v>
      </c>
      <c r="P18" s="470">
        <v>8081433315</v>
      </c>
      <c r="Q18" s="466">
        <v>7535592681</v>
      </c>
      <c r="R18" s="448"/>
      <c r="W18" s="467"/>
      <c r="X18" s="467"/>
      <c r="Y18" s="467"/>
      <c r="AB18" s="464">
        <v>8081433315</v>
      </c>
      <c r="AC18" s="447">
        <v>0</v>
      </c>
      <c r="AD18" s="464">
        <v>7535592681</v>
      </c>
      <c r="AE18" s="447">
        <v>0</v>
      </c>
      <c r="AG18" s="446"/>
    </row>
    <row r="19" spans="2:33" ht="12">
      <c r="B19" s="468"/>
      <c r="C19" s="463" t="s">
        <v>305</v>
      </c>
      <c r="D19" s="464">
        <v>0</v>
      </c>
      <c r="E19" s="469">
        <v>0</v>
      </c>
      <c r="F19" s="464">
        <v>336183</v>
      </c>
      <c r="G19" s="469">
        <v>21751</v>
      </c>
      <c r="H19" s="464">
        <v>687479197</v>
      </c>
      <c r="I19" s="469">
        <v>488876852</v>
      </c>
      <c r="J19" s="464">
        <v>1277058</v>
      </c>
      <c r="K19" s="469">
        <v>616296</v>
      </c>
      <c r="L19" s="464">
        <v>0</v>
      </c>
      <c r="M19" s="469">
        <v>13305</v>
      </c>
      <c r="N19" s="464">
        <v>0</v>
      </c>
      <c r="O19" s="469">
        <v>0</v>
      </c>
      <c r="P19" s="470">
        <v>689092438</v>
      </c>
      <c r="Q19" s="466">
        <v>489528204</v>
      </c>
      <c r="R19" s="448"/>
      <c r="W19" s="467"/>
      <c r="X19" s="467"/>
      <c r="Y19" s="467"/>
      <c r="AB19" s="464">
        <v>689092438</v>
      </c>
      <c r="AC19" s="447">
        <v>0</v>
      </c>
      <c r="AD19" s="464">
        <v>489528204</v>
      </c>
      <c r="AE19" s="447">
        <v>0</v>
      </c>
      <c r="AG19" s="446"/>
    </row>
    <row r="20" spans="2:33" ht="12">
      <c r="B20" s="468"/>
      <c r="C20" s="463" t="s">
        <v>306</v>
      </c>
      <c r="D20" s="464">
        <v>1608523</v>
      </c>
      <c r="E20" s="469">
        <v>9809121</v>
      </c>
      <c r="F20" s="464">
        <v>2085239</v>
      </c>
      <c r="G20" s="469">
        <v>3927495</v>
      </c>
      <c r="H20" s="464">
        <v>64736129</v>
      </c>
      <c r="I20" s="469">
        <v>60707204</v>
      </c>
      <c r="J20" s="464">
        <v>4145289</v>
      </c>
      <c r="K20" s="469">
        <v>3380076</v>
      </c>
      <c r="L20" s="464">
        <v>0</v>
      </c>
      <c r="M20" s="469">
        <v>0</v>
      </c>
      <c r="N20" s="464">
        <v>0</v>
      </c>
      <c r="O20" s="469">
        <v>-261188</v>
      </c>
      <c r="P20" s="470">
        <v>72575180</v>
      </c>
      <c r="Q20" s="466">
        <v>77562708</v>
      </c>
      <c r="R20" s="448"/>
      <c r="W20" s="467"/>
      <c r="X20" s="467"/>
      <c r="Y20" s="467"/>
      <c r="AB20" s="464">
        <v>72575180</v>
      </c>
      <c r="AC20" s="447">
        <v>0</v>
      </c>
      <c r="AD20" s="464">
        <v>77562708</v>
      </c>
      <c r="AE20" s="447">
        <v>0</v>
      </c>
      <c r="AG20" s="446"/>
    </row>
    <row r="21" spans="2:33" ht="12">
      <c r="B21" s="468"/>
      <c r="C21" s="463" t="s">
        <v>307</v>
      </c>
      <c r="D21" s="464">
        <v>159825</v>
      </c>
      <c r="E21" s="469">
        <v>0</v>
      </c>
      <c r="F21" s="464">
        <v>277661656</v>
      </c>
      <c r="G21" s="469">
        <v>307327055</v>
      </c>
      <c r="H21" s="464">
        <v>59280698</v>
      </c>
      <c r="I21" s="469">
        <v>81551731</v>
      </c>
      <c r="J21" s="464">
        <v>22545417</v>
      </c>
      <c r="K21" s="469">
        <v>9817078</v>
      </c>
      <c r="L21" s="464">
        <v>0</v>
      </c>
      <c r="M21" s="469">
        <v>0</v>
      </c>
      <c r="N21" s="464">
        <v>0</v>
      </c>
      <c r="O21" s="469">
        <v>0</v>
      </c>
      <c r="P21" s="470">
        <v>359647596</v>
      </c>
      <c r="Q21" s="466">
        <v>398695864</v>
      </c>
      <c r="R21" s="448"/>
      <c r="W21" s="467"/>
      <c r="X21" s="467"/>
      <c r="Y21" s="467"/>
      <c r="AB21" s="464">
        <v>359647596</v>
      </c>
      <c r="AC21" s="447">
        <v>0</v>
      </c>
      <c r="AD21" s="464">
        <v>398695864</v>
      </c>
      <c r="AE21" s="447">
        <v>0</v>
      </c>
      <c r="AG21" s="446"/>
    </row>
    <row r="22" spans="2:33" ht="12">
      <c r="B22" s="468"/>
      <c r="C22" s="463" t="s">
        <v>308</v>
      </c>
      <c r="D22" s="464">
        <v>34660419</v>
      </c>
      <c r="E22" s="469">
        <v>0</v>
      </c>
      <c r="F22" s="464">
        <v>240677</v>
      </c>
      <c r="G22" s="469">
        <v>355485</v>
      </c>
      <c r="H22" s="464">
        <v>13259121</v>
      </c>
      <c r="I22" s="469">
        <v>34884531</v>
      </c>
      <c r="J22" s="464">
        <v>0</v>
      </c>
      <c r="K22" s="469">
        <v>0</v>
      </c>
      <c r="L22" s="464">
        <v>0</v>
      </c>
      <c r="M22" s="469">
        <v>0</v>
      </c>
      <c r="N22" s="464">
        <v>-47919540</v>
      </c>
      <c r="O22" s="469">
        <v>-34884531</v>
      </c>
      <c r="P22" s="470">
        <v>240677</v>
      </c>
      <c r="Q22" s="466">
        <v>355485</v>
      </c>
      <c r="R22" s="448"/>
      <c r="W22" s="467"/>
      <c r="X22" s="467"/>
      <c r="Y22" s="467"/>
      <c r="AB22" s="464">
        <v>240677</v>
      </c>
      <c r="AC22" s="447">
        <v>0</v>
      </c>
      <c r="AD22" s="464">
        <v>355485</v>
      </c>
      <c r="AE22" s="447">
        <v>0</v>
      </c>
      <c r="AG22" s="446"/>
    </row>
    <row r="23" spans="2:33" ht="12">
      <c r="B23" s="468"/>
      <c r="C23" s="463" t="s">
        <v>309</v>
      </c>
      <c r="D23" s="464">
        <v>4044244975</v>
      </c>
      <c r="E23" s="469">
        <v>4392452234</v>
      </c>
      <c r="F23" s="464">
        <v>26179549</v>
      </c>
      <c r="G23" s="469">
        <v>33278110</v>
      </c>
      <c r="H23" s="464">
        <v>0</v>
      </c>
      <c r="I23" s="469">
        <v>0</v>
      </c>
      <c r="J23" s="464">
        <v>5645</v>
      </c>
      <c r="K23" s="469">
        <v>29497710</v>
      </c>
      <c r="L23" s="464">
        <v>87863952</v>
      </c>
      <c r="M23" s="469">
        <v>78272852</v>
      </c>
      <c r="N23" s="464">
        <v>-4157109160</v>
      </c>
      <c r="O23" s="469">
        <v>-4502540461</v>
      </c>
      <c r="P23" s="470">
        <v>1184961</v>
      </c>
      <c r="Q23" s="466">
        <v>30960445</v>
      </c>
      <c r="R23" s="448"/>
      <c r="W23" s="467"/>
      <c r="X23" s="467"/>
      <c r="Y23" s="467"/>
      <c r="AB23" s="464">
        <v>1184961</v>
      </c>
      <c r="AC23" s="447">
        <v>0</v>
      </c>
      <c r="AD23" s="464">
        <v>30960445</v>
      </c>
      <c r="AE23" s="447">
        <v>0</v>
      </c>
      <c r="AG23" s="446"/>
    </row>
    <row r="24" spans="2:33" ht="12">
      <c r="B24" s="468"/>
      <c r="C24" s="463" t="s">
        <v>310</v>
      </c>
      <c r="D24" s="464">
        <v>0</v>
      </c>
      <c r="E24" s="469">
        <v>0</v>
      </c>
      <c r="F24" s="464">
        <v>5174866</v>
      </c>
      <c r="G24" s="469">
        <v>1901334</v>
      </c>
      <c r="H24" s="464">
        <v>1133804899</v>
      </c>
      <c r="I24" s="469">
        <v>910420453</v>
      </c>
      <c r="J24" s="464">
        <v>48839016</v>
      </c>
      <c r="K24" s="469">
        <v>36607957</v>
      </c>
      <c r="L24" s="464">
        <v>24027963</v>
      </c>
      <c r="M24" s="469">
        <v>32469528</v>
      </c>
      <c r="N24" s="464">
        <v>0</v>
      </c>
      <c r="O24" s="469">
        <v>0</v>
      </c>
      <c r="P24" s="470">
        <v>1211846744</v>
      </c>
      <c r="Q24" s="466">
        <v>981399272</v>
      </c>
      <c r="R24" s="448"/>
      <c r="W24" s="467"/>
      <c r="X24" s="467"/>
      <c r="Y24" s="467"/>
      <c r="AB24" s="464">
        <v>1211846744</v>
      </c>
      <c r="AC24" s="447">
        <v>0</v>
      </c>
      <c r="AD24" s="464">
        <v>981399272</v>
      </c>
      <c r="AE24" s="447">
        <v>0</v>
      </c>
      <c r="AG24" s="446"/>
    </row>
    <row r="25" spans="2:33" ht="12">
      <c r="B25" s="468"/>
      <c r="C25" s="463" t="s">
        <v>311</v>
      </c>
      <c r="D25" s="464">
        <v>0</v>
      </c>
      <c r="E25" s="469">
        <v>0</v>
      </c>
      <c r="F25" s="464">
        <v>822088</v>
      </c>
      <c r="G25" s="469">
        <v>1070609</v>
      </c>
      <c r="H25" s="464">
        <v>87951185</v>
      </c>
      <c r="I25" s="469">
        <v>76703162</v>
      </c>
      <c r="J25" s="464">
        <v>4263044</v>
      </c>
      <c r="K25" s="469">
        <v>4285457</v>
      </c>
      <c r="L25" s="464">
        <v>7654387</v>
      </c>
      <c r="M25" s="469">
        <v>6675472</v>
      </c>
      <c r="N25" s="464">
        <v>377818418</v>
      </c>
      <c r="O25" s="469">
        <v>355464347</v>
      </c>
      <c r="P25" s="470">
        <v>478509122</v>
      </c>
      <c r="Q25" s="466">
        <v>444199047</v>
      </c>
      <c r="R25" s="448"/>
      <c r="W25" s="467"/>
      <c r="X25" s="467"/>
      <c r="Y25" s="467"/>
      <c r="AB25" s="464">
        <v>478509122</v>
      </c>
      <c r="AC25" s="447">
        <v>0</v>
      </c>
      <c r="AD25" s="464">
        <v>444199047</v>
      </c>
      <c r="AE25" s="447">
        <v>0</v>
      </c>
      <c r="AG25" s="446"/>
    </row>
    <row r="26" spans="2:33" ht="12">
      <c r="B26" s="468"/>
      <c r="C26" s="463" t="s">
        <v>312</v>
      </c>
      <c r="D26" s="464">
        <v>0</v>
      </c>
      <c r="E26" s="469"/>
      <c r="F26" s="464">
        <v>621823401</v>
      </c>
      <c r="G26" s="469">
        <v>640616088</v>
      </c>
      <c r="H26" s="464">
        <v>341130124</v>
      </c>
      <c r="I26" s="469">
        <v>307829742</v>
      </c>
      <c r="J26" s="464">
        <v>2714632347</v>
      </c>
      <c r="K26" s="469">
        <v>2545846163</v>
      </c>
      <c r="L26" s="464">
        <v>1472751187</v>
      </c>
      <c r="M26" s="469">
        <v>1509274640</v>
      </c>
      <c r="N26" s="464">
        <v>0</v>
      </c>
      <c r="O26" s="469">
        <v>0</v>
      </c>
      <c r="P26" s="470">
        <v>5150337059</v>
      </c>
      <c r="Q26" s="466">
        <v>5003566633</v>
      </c>
      <c r="R26" s="448"/>
      <c r="W26" s="467"/>
      <c r="X26" s="467"/>
      <c r="Y26" s="467"/>
      <c r="AB26" s="464">
        <v>5150337059</v>
      </c>
      <c r="AC26" s="447">
        <v>0</v>
      </c>
      <c r="AD26" s="464">
        <v>5003566633</v>
      </c>
      <c r="AE26" s="447">
        <v>0</v>
      </c>
      <c r="AG26" s="446"/>
    </row>
    <row r="27" spans="2:33" ht="12" hidden="1">
      <c r="B27" s="468"/>
      <c r="C27" s="463"/>
      <c r="D27" s="464">
        <v>0</v>
      </c>
      <c r="E27" s="469"/>
      <c r="F27" s="464">
        <v>0</v>
      </c>
      <c r="G27" s="469"/>
      <c r="H27" s="464">
        <v>0</v>
      </c>
      <c r="I27" s="469"/>
      <c r="J27" s="464">
        <v>0</v>
      </c>
      <c r="K27" s="469"/>
      <c r="L27" s="464">
        <v>0</v>
      </c>
      <c r="M27" s="469"/>
      <c r="N27" s="464">
        <v>0</v>
      </c>
      <c r="O27" s="469"/>
      <c r="P27" s="470"/>
      <c r="Q27" s="466"/>
      <c r="R27" s="448"/>
      <c r="W27" s="467"/>
      <c r="X27" s="467"/>
      <c r="Y27" s="467"/>
      <c r="AB27" s="464"/>
      <c r="AC27" s="447"/>
      <c r="AD27" s="464"/>
      <c r="AE27" s="447"/>
      <c r="AG27" s="446"/>
    </row>
    <row r="28" spans="2:33" ht="12">
      <c r="B28" s="468"/>
      <c r="C28" s="463" t="s">
        <v>313</v>
      </c>
      <c r="D28" s="464">
        <v>0</v>
      </c>
      <c r="E28" s="469">
        <v>0</v>
      </c>
      <c r="F28" s="464">
        <v>0</v>
      </c>
      <c r="G28" s="469">
        <v>0</v>
      </c>
      <c r="H28" s="464">
        <v>0</v>
      </c>
      <c r="I28" s="469">
        <v>0</v>
      </c>
      <c r="J28" s="464">
        <v>0</v>
      </c>
      <c r="K28" s="469">
        <v>0</v>
      </c>
      <c r="L28" s="464">
        <v>0</v>
      </c>
      <c r="M28" s="469">
        <v>0</v>
      </c>
      <c r="N28" s="464">
        <v>0</v>
      </c>
      <c r="O28" s="469">
        <v>0</v>
      </c>
      <c r="P28" s="470">
        <v>0</v>
      </c>
      <c r="Q28" s="466">
        <v>0</v>
      </c>
      <c r="R28" s="448"/>
      <c r="W28" s="467"/>
      <c r="X28" s="467"/>
      <c r="Y28" s="467"/>
      <c r="AB28" s="464">
        <v>0</v>
      </c>
      <c r="AC28" s="447">
        <v>0</v>
      </c>
      <c r="AD28" s="464">
        <v>0</v>
      </c>
      <c r="AE28" s="447">
        <v>0</v>
      </c>
      <c r="AG28" s="446"/>
    </row>
    <row r="29" spans="2:33" ht="12">
      <c r="B29" s="468"/>
      <c r="C29" s="463" t="s">
        <v>314</v>
      </c>
      <c r="D29" s="464">
        <v>166218</v>
      </c>
      <c r="E29" s="469">
        <v>17495989</v>
      </c>
      <c r="F29" s="464">
        <v>0</v>
      </c>
      <c r="G29" s="469">
        <v>620058</v>
      </c>
      <c r="H29" s="464">
        <v>93096370</v>
      </c>
      <c r="I29" s="469">
        <v>65656607</v>
      </c>
      <c r="J29" s="464">
        <v>24736950</v>
      </c>
      <c r="K29" s="469">
        <v>25552369</v>
      </c>
      <c r="L29" s="464">
        <v>0</v>
      </c>
      <c r="M29" s="469">
        <v>0</v>
      </c>
      <c r="N29" s="464">
        <v>0</v>
      </c>
      <c r="O29" s="469">
        <v>0</v>
      </c>
      <c r="P29" s="470">
        <v>117999538</v>
      </c>
      <c r="Q29" s="466">
        <v>109325023</v>
      </c>
      <c r="R29" s="448"/>
      <c r="W29" s="467"/>
      <c r="X29" s="467"/>
      <c r="Y29" s="467"/>
      <c r="AB29" s="464">
        <v>117999538</v>
      </c>
      <c r="AC29" s="447">
        <v>0</v>
      </c>
      <c r="AD29" s="464">
        <v>109325023</v>
      </c>
      <c r="AE29" s="447">
        <v>0</v>
      </c>
      <c r="AG29" s="446"/>
    </row>
    <row r="30" spans="5:33" ht="12">
      <c r="E30" s="471"/>
      <c r="F30" s="446"/>
      <c r="G30" s="471"/>
      <c r="H30" s="446"/>
      <c r="I30" s="471"/>
      <c r="K30" s="471"/>
      <c r="M30" s="471"/>
      <c r="O30" s="471"/>
      <c r="Q30" s="472"/>
      <c r="R30" s="448"/>
      <c r="X30" s="467"/>
      <c r="Y30" s="467"/>
      <c r="AC30" s="447"/>
      <c r="AE30" s="447"/>
      <c r="AG30" s="446"/>
    </row>
    <row r="31" spans="2:33" ht="12">
      <c r="B31" s="474" t="s">
        <v>315</v>
      </c>
      <c r="C31" s="475"/>
      <c r="D31" s="470">
        <v>5213899446</v>
      </c>
      <c r="E31" s="466">
        <v>11625910361</v>
      </c>
      <c r="F31" s="470">
        <v>1317719217</v>
      </c>
      <c r="G31" s="466">
        <v>1324204948</v>
      </c>
      <c r="H31" s="470">
        <v>3405152695</v>
      </c>
      <c r="I31" s="466">
        <v>2817539964</v>
      </c>
      <c r="J31" s="470">
        <v>3287316673</v>
      </c>
      <c r="K31" s="466">
        <v>3028047945</v>
      </c>
      <c r="L31" s="470">
        <v>1952935535</v>
      </c>
      <c r="M31" s="466">
        <v>1872967104</v>
      </c>
      <c r="N31" s="470">
        <v>-3898339390</v>
      </c>
      <c r="O31" s="466">
        <v>-5219515931</v>
      </c>
      <c r="P31" s="470">
        <v>11278684176</v>
      </c>
      <c r="Q31" s="466">
        <v>15449154391</v>
      </c>
      <c r="R31" s="448"/>
      <c r="X31" s="467"/>
      <c r="Y31" s="467"/>
      <c r="AB31" s="470">
        <v>11278684176</v>
      </c>
      <c r="AC31" s="447">
        <v>0</v>
      </c>
      <c r="AD31" s="470">
        <v>15449154391</v>
      </c>
      <c r="AE31" s="447">
        <v>0</v>
      </c>
      <c r="AG31" s="446"/>
    </row>
    <row r="32" spans="6:33" ht="12">
      <c r="F32" s="446"/>
      <c r="G32" s="446"/>
      <c r="H32" s="446"/>
      <c r="I32" s="446"/>
      <c r="R32" s="448"/>
      <c r="X32" s="467"/>
      <c r="Y32" s="467"/>
      <c r="AB32" s="447"/>
      <c r="AC32" s="447"/>
      <c r="AD32" s="447"/>
      <c r="AE32" s="447"/>
      <c r="AG32" s="446"/>
    </row>
    <row r="33" spans="6:33" ht="12">
      <c r="F33" s="446"/>
      <c r="G33" s="446"/>
      <c r="H33" s="446"/>
      <c r="I33" s="446"/>
      <c r="R33" s="448"/>
      <c r="X33" s="467"/>
      <c r="Y33" s="467"/>
      <c r="AB33" s="447"/>
      <c r="AC33" s="447"/>
      <c r="AD33" s="447"/>
      <c r="AE33" s="447"/>
      <c r="AG33" s="446"/>
    </row>
    <row r="34" spans="6:33" ht="12">
      <c r="F34" s="446"/>
      <c r="G34" s="446"/>
      <c r="H34" s="446"/>
      <c r="I34" s="446"/>
      <c r="R34" s="448"/>
      <c r="X34" s="467"/>
      <c r="Y34" s="467"/>
      <c r="AB34" s="447"/>
      <c r="AC34" s="447"/>
      <c r="AD34" s="447"/>
      <c r="AE34" s="447"/>
      <c r="AG34" s="446"/>
    </row>
    <row r="35" spans="6:33" ht="12">
      <c r="F35" s="446"/>
      <c r="G35" s="446"/>
      <c r="H35" s="446"/>
      <c r="I35" s="446"/>
      <c r="R35" s="448"/>
      <c r="X35" s="467"/>
      <c r="Y35" s="467"/>
      <c r="AB35" s="447"/>
      <c r="AC35" s="447"/>
      <c r="AD35" s="447"/>
      <c r="AE35" s="447"/>
      <c r="AG35" s="446"/>
    </row>
    <row r="36" spans="2:33" ht="12">
      <c r="B36" s="449" t="s">
        <v>3</v>
      </c>
      <c r="C36" s="450"/>
      <c r="D36" s="451" t="s">
        <v>291</v>
      </c>
      <c r="E36" s="452"/>
      <c r="F36" s="451" t="s">
        <v>10</v>
      </c>
      <c r="G36" s="452"/>
      <c r="H36" s="451" t="s">
        <v>38</v>
      </c>
      <c r="I36" s="452"/>
      <c r="J36" s="451" t="s">
        <v>14</v>
      </c>
      <c r="K36" s="452"/>
      <c r="L36" s="451" t="s">
        <v>12</v>
      </c>
      <c r="M36" s="452"/>
      <c r="N36" s="451" t="s">
        <v>24</v>
      </c>
      <c r="O36" s="452"/>
      <c r="P36" s="451" t="s">
        <v>292</v>
      </c>
      <c r="Q36" s="452"/>
      <c r="R36" s="448"/>
      <c r="X36" s="467"/>
      <c r="Y36" s="467"/>
      <c r="AB36" s="447"/>
      <c r="AC36" s="447"/>
      <c r="AD36" s="447"/>
      <c r="AE36" s="447"/>
      <c r="AG36" s="446"/>
    </row>
    <row r="37" spans="2:33" ht="12">
      <c r="B37" s="476" t="s">
        <v>316</v>
      </c>
      <c r="C37" s="477"/>
      <c r="D37" s="455">
        <v>42735</v>
      </c>
      <c r="E37" s="456">
        <v>42369</v>
      </c>
      <c r="F37" s="455">
        <v>42735</v>
      </c>
      <c r="G37" s="456">
        <v>42369</v>
      </c>
      <c r="H37" s="455">
        <v>42735</v>
      </c>
      <c r="I37" s="456">
        <v>42369</v>
      </c>
      <c r="J37" s="455">
        <v>42735</v>
      </c>
      <c r="K37" s="456">
        <v>42369</v>
      </c>
      <c r="L37" s="455">
        <v>42735</v>
      </c>
      <c r="M37" s="456">
        <v>42369</v>
      </c>
      <c r="N37" s="455">
        <v>42735</v>
      </c>
      <c r="O37" s="456">
        <v>42369</v>
      </c>
      <c r="P37" s="455">
        <v>42735</v>
      </c>
      <c r="Q37" s="456">
        <v>42369</v>
      </c>
      <c r="R37" s="448"/>
      <c r="X37" s="467"/>
      <c r="Y37" s="467"/>
      <c r="AB37" s="447"/>
      <c r="AC37" s="447"/>
      <c r="AD37" s="447"/>
      <c r="AE37" s="447"/>
      <c r="AG37" s="446"/>
    </row>
    <row r="38" spans="2:33" ht="12">
      <c r="B38" s="478"/>
      <c r="C38" s="479"/>
      <c r="D38" s="459" t="s">
        <v>294</v>
      </c>
      <c r="E38" s="460" t="s">
        <v>294</v>
      </c>
      <c r="F38" s="459" t="s">
        <v>294</v>
      </c>
      <c r="G38" s="461" t="s">
        <v>294</v>
      </c>
      <c r="H38" s="459" t="s">
        <v>294</v>
      </c>
      <c r="I38" s="461" t="s">
        <v>294</v>
      </c>
      <c r="J38" s="459" t="s">
        <v>294</v>
      </c>
      <c r="K38" s="461" t="s">
        <v>294</v>
      </c>
      <c r="L38" s="459" t="s">
        <v>294</v>
      </c>
      <c r="M38" s="461" t="s">
        <v>294</v>
      </c>
      <c r="N38" s="459" t="s">
        <v>294</v>
      </c>
      <c r="O38" s="461" t="s">
        <v>294</v>
      </c>
      <c r="P38" s="459" t="s">
        <v>294</v>
      </c>
      <c r="Q38" s="461" t="s">
        <v>294</v>
      </c>
      <c r="R38" s="448"/>
      <c r="X38" s="467"/>
      <c r="Y38" s="467"/>
      <c r="AB38" s="447"/>
      <c r="AC38" s="447"/>
      <c r="AD38" s="447"/>
      <c r="AE38" s="447"/>
      <c r="AG38" s="446"/>
    </row>
    <row r="39" spans="2:33" ht="12">
      <c r="B39" s="462" t="s">
        <v>317</v>
      </c>
      <c r="C39" s="463"/>
      <c r="D39" s="464">
        <v>574618507</v>
      </c>
      <c r="E39" s="465">
        <v>2214708056</v>
      </c>
      <c r="F39" s="464">
        <v>660811979</v>
      </c>
      <c r="G39" s="469">
        <v>650930971</v>
      </c>
      <c r="H39" s="464">
        <v>829389573</v>
      </c>
      <c r="I39" s="465">
        <v>649275989</v>
      </c>
      <c r="J39" s="464">
        <v>648166283</v>
      </c>
      <c r="K39" s="465">
        <v>589400597</v>
      </c>
      <c r="L39" s="464">
        <v>345878331</v>
      </c>
      <c r="M39" s="465">
        <v>313823925</v>
      </c>
      <c r="N39" s="464">
        <v>-511334435</v>
      </c>
      <c r="O39" s="465">
        <v>87241262</v>
      </c>
      <c r="P39" s="470">
        <v>2547530238</v>
      </c>
      <c r="Q39" s="466">
        <v>4505380800</v>
      </c>
      <c r="R39" s="448"/>
      <c r="W39" s="467"/>
      <c r="X39" s="467"/>
      <c r="Y39" s="467"/>
      <c r="AB39" s="464">
        <v>2547530238</v>
      </c>
      <c r="AC39" s="447"/>
      <c r="AD39" s="464">
        <v>4505380800</v>
      </c>
      <c r="AE39" s="447">
        <v>0</v>
      </c>
      <c r="AG39" s="446"/>
    </row>
    <row r="40" spans="2:33" ht="12">
      <c r="B40" s="468"/>
      <c r="C40" s="463" t="s">
        <v>318</v>
      </c>
      <c r="D40" s="464">
        <v>9888909</v>
      </c>
      <c r="E40" s="465">
        <v>251988261</v>
      </c>
      <c r="F40" s="464">
        <v>3224402</v>
      </c>
      <c r="G40" s="469">
        <v>30883517</v>
      </c>
      <c r="H40" s="464">
        <v>207470193</v>
      </c>
      <c r="I40" s="465">
        <v>136422798</v>
      </c>
      <c r="J40" s="464">
        <v>204327709</v>
      </c>
      <c r="K40" s="465">
        <v>170601821</v>
      </c>
      <c r="L40" s="464">
        <v>79773150</v>
      </c>
      <c r="M40" s="465">
        <v>97977111</v>
      </c>
      <c r="N40" s="464">
        <v>0</v>
      </c>
      <c r="O40" s="465">
        <v>0</v>
      </c>
      <c r="P40" s="470">
        <v>504684363</v>
      </c>
      <c r="Q40" s="466">
        <v>687873508</v>
      </c>
      <c r="R40" s="448"/>
      <c r="W40" s="467"/>
      <c r="X40" s="467"/>
      <c r="Y40" s="467"/>
      <c r="AB40" s="464">
        <v>504684363</v>
      </c>
      <c r="AC40" s="447">
        <v>0</v>
      </c>
      <c r="AD40" s="464">
        <v>687873508</v>
      </c>
      <c r="AE40" s="447">
        <v>0</v>
      </c>
      <c r="AG40" s="446"/>
    </row>
    <row r="41" spans="2:33" ht="12">
      <c r="B41" s="468"/>
      <c r="C41" s="463" t="s">
        <v>319</v>
      </c>
      <c r="D41" s="464">
        <v>41192361</v>
      </c>
      <c r="E41" s="465">
        <v>30630264</v>
      </c>
      <c r="F41" s="464">
        <v>543831664</v>
      </c>
      <c r="G41" s="469">
        <v>524765510</v>
      </c>
      <c r="H41" s="464">
        <v>516464380</v>
      </c>
      <c r="I41" s="465">
        <v>438614827</v>
      </c>
      <c r="J41" s="464">
        <v>324881007</v>
      </c>
      <c r="K41" s="465">
        <v>258880100</v>
      </c>
      <c r="L41" s="464">
        <v>199962821</v>
      </c>
      <c r="M41" s="465">
        <v>149516849</v>
      </c>
      <c r="N41" s="464">
        <v>29008642</v>
      </c>
      <c r="O41" s="465">
        <v>50416657</v>
      </c>
      <c r="P41" s="470">
        <v>1655340875</v>
      </c>
      <c r="Q41" s="466">
        <v>1452824207</v>
      </c>
      <c r="R41" s="448"/>
      <c r="W41" s="467"/>
      <c r="X41" s="467"/>
      <c r="Y41" s="467"/>
      <c r="AB41" s="464">
        <v>1655340875</v>
      </c>
      <c r="AC41" s="447">
        <v>0</v>
      </c>
      <c r="AD41" s="464">
        <v>1452824207</v>
      </c>
      <c r="AE41" s="447">
        <v>0</v>
      </c>
      <c r="AG41" s="446"/>
    </row>
    <row r="42" spans="2:33" ht="12">
      <c r="B42" s="468"/>
      <c r="C42" s="463" t="s">
        <v>320</v>
      </c>
      <c r="D42" s="464">
        <v>522734153</v>
      </c>
      <c r="E42" s="465">
        <v>37738690</v>
      </c>
      <c r="F42" s="464">
        <v>4482529</v>
      </c>
      <c r="G42" s="469">
        <v>23671742</v>
      </c>
      <c r="H42" s="464">
        <v>67927812</v>
      </c>
      <c r="I42" s="465">
        <v>50826174</v>
      </c>
      <c r="J42" s="464">
        <v>40756687</v>
      </c>
      <c r="K42" s="465">
        <v>30878126</v>
      </c>
      <c r="L42" s="464">
        <v>16145935</v>
      </c>
      <c r="M42" s="465">
        <v>8587452</v>
      </c>
      <c r="N42" s="464">
        <v>-540343077</v>
      </c>
      <c r="O42" s="465">
        <v>-41804676</v>
      </c>
      <c r="P42" s="470">
        <v>111704039</v>
      </c>
      <c r="Q42" s="466">
        <v>109897508</v>
      </c>
      <c r="R42" s="448"/>
      <c r="W42" s="467"/>
      <c r="X42" s="467"/>
      <c r="Y42" s="467"/>
      <c r="AB42" s="464">
        <v>111704039</v>
      </c>
      <c r="AC42" s="447">
        <v>0</v>
      </c>
      <c r="AD42" s="464">
        <v>109897508</v>
      </c>
      <c r="AE42" s="447">
        <v>0</v>
      </c>
      <c r="AG42" s="446"/>
    </row>
    <row r="43" spans="2:33" ht="12">
      <c r="B43" s="468"/>
      <c r="C43" s="463" t="s">
        <v>321</v>
      </c>
      <c r="D43" s="464">
        <v>718408</v>
      </c>
      <c r="E43" s="465">
        <v>3595</v>
      </c>
      <c r="F43" s="464">
        <v>66569258</v>
      </c>
      <c r="G43" s="469">
        <v>30169043</v>
      </c>
      <c r="H43" s="464">
        <v>1206376</v>
      </c>
      <c r="I43" s="465">
        <v>2144014</v>
      </c>
      <c r="J43" s="464">
        <v>24730876</v>
      </c>
      <c r="K43" s="465">
        <v>77759932</v>
      </c>
      <c r="L43" s="464">
        <v>15528411</v>
      </c>
      <c r="M43" s="465">
        <v>17222592</v>
      </c>
      <c r="N43" s="464">
        <v>0</v>
      </c>
      <c r="O43" s="465">
        <v>0</v>
      </c>
      <c r="P43" s="470">
        <v>108753329</v>
      </c>
      <c r="Q43" s="466">
        <v>127299176</v>
      </c>
      <c r="R43" s="448"/>
      <c r="W43" s="467"/>
      <c r="X43" s="467"/>
      <c r="Y43" s="467"/>
      <c r="AB43" s="464">
        <v>108753329</v>
      </c>
      <c r="AC43" s="447">
        <v>0</v>
      </c>
      <c r="AD43" s="464">
        <v>127299176</v>
      </c>
      <c r="AE43" s="447">
        <v>0</v>
      </c>
      <c r="AG43" s="446"/>
    </row>
    <row r="44" spans="2:33" ht="12">
      <c r="B44" s="468"/>
      <c r="C44" s="463" t="s">
        <v>322</v>
      </c>
      <c r="D44" s="464">
        <v>84676</v>
      </c>
      <c r="E44" s="465">
        <v>27324425</v>
      </c>
      <c r="F44" s="464">
        <v>42704126</v>
      </c>
      <c r="G44" s="469">
        <v>41441159</v>
      </c>
      <c r="H44" s="464">
        <v>32477743</v>
      </c>
      <c r="I44" s="465">
        <v>19959622</v>
      </c>
      <c r="J44" s="464">
        <v>53205885</v>
      </c>
      <c r="K44" s="465">
        <v>49992270</v>
      </c>
      <c r="L44" s="464">
        <v>6403903</v>
      </c>
      <c r="M44" s="465">
        <v>3890484</v>
      </c>
      <c r="N44" s="464">
        <v>0</v>
      </c>
      <c r="O44" s="465">
        <v>0</v>
      </c>
      <c r="P44" s="470">
        <v>134876333</v>
      </c>
      <c r="Q44" s="466">
        <v>142607960</v>
      </c>
      <c r="R44" s="448"/>
      <c r="W44" s="467"/>
      <c r="X44" s="467"/>
      <c r="Y44" s="467"/>
      <c r="AB44" s="464">
        <v>134876333</v>
      </c>
      <c r="AC44" s="447">
        <v>0</v>
      </c>
      <c r="AD44" s="464">
        <v>142607960</v>
      </c>
      <c r="AE44" s="447">
        <v>0</v>
      </c>
      <c r="AG44" s="446"/>
    </row>
    <row r="45" spans="2:33" ht="12">
      <c r="B45" s="468"/>
      <c r="C45" s="463" t="s">
        <v>323</v>
      </c>
      <c r="D45" s="464">
        <v>0</v>
      </c>
      <c r="E45" s="465">
        <v>0</v>
      </c>
      <c r="F45" s="464">
        <v>0</v>
      </c>
      <c r="G45" s="469">
        <v>0</v>
      </c>
      <c r="H45" s="464">
        <v>0</v>
      </c>
      <c r="I45" s="465">
        <v>0</v>
      </c>
      <c r="J45" s="464">
        <v>0</v>
      </c>
      <c r="K45" s="465">
        <v>0</v>
      </c>
      <c r="L45" s="464">
        <v>0</v>
      </c>
      <c r="M45" s="465">
        <v>0</v>
      </c>
      <c r="N45" s="464">
        <v>0</v>
      </c>
      <c r="O45" s="465">
        <v>0</v>
      </c>
      <c r="P45" s="470">
        <v>0</v>
      </c>
      <c r="Q45" s="466">
        <v>0</v>
      </c>
      <c r="R45" s="448"/>
      <c r="W45" s="467"/>
      <c r="X45" s="467"/>
      <c r="Y45" s="467"/>
      <c r="AB45" s="464">
        <v>0</v>
      </c>
      <c r="AC45" s="447">
        <v>0</v>
      </c>
      <c r="AD45" s="464">
        <v>0</v>
      </c>
      <c r="AE45" s="447">
        <v>0</v>
      </c>
      <c r="AG45" s="446"/>
    </row>
    <row r="46" spans="2:33" ht="12">
      <c r="B46" s="468"/>
      <c r="C46" s="463" t="s">
        <v>324</v>
      </c>
      <c r="D46" s="464">
        <v>0</v>
      </c>
      <c r="E46" s="465">
        <v>0</v>
      </c>
      <c r="F46" s="464">
        <v>0</v>
      </c>
      <c r="G46" s="469">
        <v>0</v>
      </c>
      <c r="H46" s="464">
        <v>3843069</v>
      </c>
      <c r="I46" s="465">
        <v>1308554</v>
      </c>
      <c r="J46" s="464">
        <v>264119</v>
      </c>
      <c r="K46" s="465">
        <v>1288348</v>
      </c>
      <c r="L46" s="464">
        <v>28064111</v>
      </c>
      <c r="M46" s="465">
        <v>36629437</v>
      </c>
      <c r="N46" s="464">
        <v>0</v>
      </c>
      <c r="O46" s="465">
        <v>0</v>
      </c>
      <c r="P46" s="470">
        <v>32171299</v>
      </c>
      <c r="Q46" s="466">
        <v>39226339</v>
      </c>
      <c r="R46" s="448"/>
      <c r="W46" s="467"/>
      <c r="X46" s="467"/>
      <c r="Y46" s="467"/>
      <c r="AB46" s="464">
        <v>32171299</v>
      </c>
      <c r="AC46" s="447">
        <v>0</v>
      </c>
      <c r="AD46" s="464">
        <v>39226339</v>
      </c>
      <c r="AE46" s="447">
        <v>0</v>
      </c>
      <c r="AG46" s="446"/>
    </row>
    <row r="47" spans="5:33" ht="12">
      <c r="E47" s="471"/>
      <c r="F47" s="446"/>
      <c r="G47" s="471"/>
      <c r="H47" s="446"/>
      <c r="I47" s="471"/>
      <c r="K47" s="471"/>
      <c r="M47" s="471"/>
      <c r="O47" s="471"/>
      <c r="Q47" s="472"/>
      <c r="R47" s="472"/>
      <c r="X47" s="467"/>
      <c r="Y47" s="467"/>
      <c r="AC47" s="447"/>
      <c r="AE47" s="447">
        <v>0</v>
      </c>
      <c r="AG47" s="446"/>
    </row>
    <row r="48" spans="2:33" ht="24">
      <c r="B48" s="468"/>
      <c r="C48" s="473" t="s">
        <v>325</v>
      </c>
      <c r="D48" s="464">
        <v>0</v>
      </c>
      <c r="E48" s="465">
        <v>1867022821</v>
      </c>
      <c r="F48" s="464">
        <v>0</v>
      </c>
      <c r="G48" s="469">
        <v>0</v>
      </c>
      <c r="H48" s="464">
        <v>0</v>
      </c>
      <c r="I48" s="465">
        <v>0</v>
      </c>
      <c r="J48" s="464">
        <v>0</v>
      </c>
      <c r="K48" s="465">
        <v>0</v>
      </c>
      <c r="L48" s="464">
        <v>0</v>
      </c>
      <c r="M48" s="465"/>
      <c r="N48" s="464">
        <v>0</v>
      </c>
      <c r="O48" s="465">
        <v>78629281</v>
      </c>
      <c r="P48" s="470">
        <v>0</v>
      </c>
      <c r="Q48" s="466">
        <v>1945652102</v>
      </c>
      <c r="R48" s="448"/>
      <c r="W48" s="467"/>
      <c r="X48" s="467"/>
      <c r="Y48" s="467"/>
      <c r="AB48" s="464">
        <v>0</v>
      </c>
      <c r="AC48" s="447">
        <v>0</v>
      </c>
      <c r="AD48" s="464">
        <v>1945652102</v>
      </c>
      <c r="AE48" s="447">
        <v>0</v>
      </c>
      <c r="AG48" s="446"/>
    </row>
    <row r="49" spans="5:33" ht="12">
      <c r="E49" s="471"/>
      <c r="F49" s="446"/>
      <c r="G49" s="471"/>
      <c r="H49" s="446"/>
      <c r="I49" s="471"/>
      <c r="K49" s="471"/>
      <c r="M49" s="471"/>
      <c r="O49" s="471"/>
      <c r="Q49" s="472"/>
      <c r="R49" s="472"/>
      <c r="X49" s="467"/>
      <c r="Y49" s="467"/>
      <c r="AC49" s="447"/>
      <c r="AE49" s="447">
        <v>0</v>
      </c>
      <c r="AG49" s="446"/>
    </row>
    <row r="50" spans="2:33" ht="12">
      <c r="B50" s="462" t="s">
        <v>326</v>
      </c>
      <c r="C50" s="463"/>
      <c r="D50" s="464">
        <v>409583719</v>
      </c>
      <c r="E50" s="465">
        <v>25261654</v>
      </c>
      <c r="F50" s="464">
        <v>386453073</v>
      </c>
      <c r="G50" s="469">
        <v>393937987</v>
      </c>
      <c r="H50" s="464">
        <v>821843411</v>
      </c>
      <c r="I50" s="465">
        <v>725609705</v>
      </c>
      <c r="J50" s="464">
        <v>1291008588</v>
      </c>
      <c r="K50" s="465">
        <v>1113128603</v>
      </c>
      <c r="L50" s="464">
        <v>571618249</v>
      </c>
      <c r="M50" s="465">
        <v>555256672</v>
      </c>
      <c r="N50" s="464">
        <v>-32990461</v>
      </c>
      <c r="O50" s="465">
        <v>-59229410</v>
      </c>
      <c r="P50" s="470">
        <v>3447516579</v>
      </c>
      <c r="Q50" s="466">
        <v>2753965211</v>
      </c>
      <c r="R50" s="448"/>
      <c r="W50" s="467"/>
      <c r="X50" s="467"/>
      <c r="Y50" s="467"/>
      <c r="AB50" s="464">
        <v>3447516579</v>
      </c>
      <c r="AC50" s="447"/>
      <c r="AD50" s="464">
        <v>2753965211</v>
      </c>
      <c r="AE50" s="447">
        <v>0</v>
      </c>
      <c r="AG50" s="446"/>
    </row>
    <row r="51" spans="2:33" ht="12">
      <c r="B51" s="468"/>
      <c r="C51" s="463" t="s">
        <v>327</v>
      </c>
      <c r="D51" s="464">
        <v>407651655</v>
      </c>
      <c r="E51" s="465">
        <v>22163958</v>
      </c>
      <c r="F51" s="464">
        <v>32097548</v>
      </c>
      <c r="G51" s="469">
        <v>38637260</v>
      </c>
      <c r="H51" s="464">
        <v>447029924</v>
      </c>
      <c r="I51" s="465">
        <v>424551031</v>
      </c>
      <c r="J51" s="464">
        <v>1145664586</v>
      </c>
      <c r="K51" s="465">
        <v>1012352174</v>
      </c>
      <c r="L51" s="464">
        <v>364310181</v>
      </c>
      <c r="M51" s="465">
        <v>349592169</v>
      </c>
      <c r="N51" s="464">
        <v>0</v>
      </c>
      <c r="O51" s="465">
        <v>0</v>
      </c>
      <c r="P51" s="470">
        <v>2396753894</v>
      </c>
      <c r="Q51" s="466">
        <v>1847296592</v>
      </c>
      <c r="R51" s="448"/>
      <c r="W51" s="467"/>
      <c r="X51" s="467"/>
      <c r="Y51" s="467"/>
      <c r="AB51" s="464">
        <v>2396753894</v>
      </c>
      <c r="AC51" s="447">
        <v>0</v>
      </c>
      <c r="AD51" s="464">
        <v>1847296592</v>
      </c>
      <c r="AE51" s="447">
        <v>0</v>
      </c>
      <c r="AG51" s="446"/>
    </row>
    <row r="52" spans="2:33" ht="12">
      <c r="B52" s="468"/>
      <c r="C52" s="463" t="s">
        <v>328</v>
      </c>
      <c r="D52" s="464">
        <v>144</v>
      </c>
      <c r="E52" s="465">
        <v>0</v>
      </c>
      <c r="F52" s="464">
        <v>291303551</v>
      </c>
      <c r="G52" s="469">
        <v>249256884</v>
      </c>
      <c r="H52" s="464">
        <v>44576094</v>
      </c>
      <c r="I52" s="465">
        <v>25765233</v>
      </c>
      <c r="J52" s="464">
        <v>0</v>
      </c>
      <c r="K52" s="465">
        <v>0</v>
      </c>
      <c r="L52" s="464">
        <v>6755833</v>
      </c>
      <c r="M52" s="465">
        <v>8522137</v>
      </c>
      <c r="N52" s="464">
        <v>139259</v>
      </c>
      <c r="O52" s="465">
        <v>0</v>
      </c>
      <c r="P52" s="470">
        <v>342774881</v>
      </c>
      <c r="Q52" s="466">
        <v>283544254</v>
      </c>
      <c r="R52" s="448"/>
      <c r="W52" s="467"/>
      <c r="X52" s="467"/>
      <c r="Y52" s="467"/>
      <c r="AB52" s="464">
        <v>342774881</v>
      </c>
      <c r="AC52" s="447">
        <v>0</v>
      </c>
      <c r="AD52" s="464">
        <v>283544254</v>
      </c>
      <c r="AE52" s="447">
        <v>0</v>
      </c>
      <c r="AG52" s="446"/>
    </row>
    <row r="53" spans="2:33" ht="12">
      <c r="B53" s="468"/>
      <c r="C53" s="463" t="s">
        <v>329</v>
      </c>
      <c r="D53" s="464">
        <v>0</v>
      </c>
      <c r="E53" s="465">
        <v>0</v>
      </c>
      <c r="F53" s="464">
        <v>0</v>
      </c>
      <c r="G53" s="469">
        <v>35630861</v>
      </c>
      <c r="H53" s="464">
        <v>33129720</v>
      </c>
      <c r="I53" s="465">
        <v>23598549</v>
      </c>
      <c r="J53" s="464">
        <v>0</v>
      </c>
      <c r="K53" s="465">
        <v>0</v>
      </c>
      <c r="L53" s="464">
        <v>0</v>
      </c>
      <c r="M53" s="465">
        <v>0</v>
      </c>
      <c r="N53" s="464">
        <v>-33129720</v>
      </c>
      <c r="O53" s="465">
        <v>-59229410</v>
      </c>
      <c r="P53" s="470">
        <v>0</v>
      </c>
      <c r="Q53" s="466">
        <v>0</v>
      </c>
      <c r="R53" s="448"/>
      <c r="W53" s="467"/>
      <c r="X53" s="467"/>
      <c r="Y53" s="467"/>
      <c r="AB53" s="464">
        <v>0</v>
      </c>
      <c r="AC53" s="447">
        <v>0</v>
      </c>
      <c r="AD53" s="464">
        <v>0</v>
      </c>
      <c r="AE53" s="447">
        <v>0</v>
      </c>
      <c r="AG53" s="446"/>
    </row>
    <row r="54" spans="2:33" ht="12">
      <c r="B54" s="468"/>
      <c r="C54" s="463" t="s">
        <v>330</v>
      </c>
      <c r="D54" s="464">
        <v>0</v>
      </c>
      <c r="E54" s="465">
        <v>0</v>
      </c>
      <c r="F54" s="464">
        <v>11913432</v>
      </c>
      <c r="G54" s="469">
        <v>10544604</v>
      </c>
      <c r="H54" s="464">
        <v>167144707</v>
      </c>
      <c r="I54" s="465">
        <v>132216036</v>
      </c>
      <c r="J54" s="464">
        <v>49693751</v>
      </c>
      <c r="K54" s="465">
        <v>36538802</v>
      </c>
      <c r="L54" s="464">
        <v>4527596</v>
      </c>
      <c r="M54" s="465">
        <v>4548842</v>
      </c>
      <c r="N54" s="464">
        <v>0</v>
      </c>
      <c r="O54" s="465">
        <v>0</v>
      </c>
      <c r="P54" s="470">
        <v>233279486</v>
      </c>
      <c r="Q54" s="466">
        <v>183848284</v>
      </c>
      <c r="R54" s="448"/>
      <c r="W54" s="467"/>
      <c r="X54" s="467"/>
      <c r="Y54" s="467"/>
      <c r="AB54" s="464">
        <v>233279486</v>
      </c>
      <c r="AC54" s="447">
        <v>0</v>
      </c>
      <c r="AD54" s="464">
        <v>183848284</v>
      </c>
      <c r="AE54" s="447">
        <v>0</v>
      </c>
      <c r="AG54" s="446"/>
    </row>
    <row r="55" spans="2:33" ht="12">
      <c r="B55" s="468"/>
      <c r="C55" s="463" t="s">
        <v>331</v>
      </c>
      <c r="D55" s="464">
        <v>0</v>
      </c>
      <c r="E55" s="465">
        <v>0</v>
      </c>
      <c r="F55" s="464">
        <v>37124077</v>
      </c>
      <c r="G55" s="469">
        <v>46358947</v>
      </c>
      <c r="H55" s="464">
        <v>8709988</v>
      </c>
      <c r="I55" s="465">
        <v>15701628</v>
      </c>
      <c r="J55" s="464">
        <v>0</v>
      </c>
      <c r="K55" s="465">
        <v>0</v>
      </c>
      <c r="L55" s="464">
        <v>174795592</v>
      </c>
      <c r="M55" s="465">
        <v>169844040</v>
      </c>
      <c r="N55" s="464">
        <v>0</v>
      </c>
      <c r="O55" s="465">
        <v>0</v>
      </c>
      <c r="P55" s="470">
        <v>220629657</v>
      </c>
      <c r="Q55" s="466">
        <v>231904615</v>
      </c>
      <c r="R55" s="448"/>
      <c r="W55" s="467"/>
      <c r="X55" s="467"/>
      <c r="Y55" s="467"/>
      <c r="AB55" s="464">
        <v>220629657</v>
      </c>
      <c r="AC55" s="447">
        <v>0</v>
      </c>
      <c r="AD55" s="464">
        <v>231904615</v>
      </c>
      <c r="AE55" s="447">
        <v>0</v>
      </c>
      <c r="AG55" s="446"/>
    </row>
    <row r="56" spans="2:33" ht="12">
      <c r="B56" s="468"/>
      <c r="C56" s="463" t="s">
        <v>332</v>
      </c>
      <c r="D56" s="464">
        <v>1931920</v>
      </c>
      <c r="E56" s="465">
        <v>3097696</v>
      </c>
      <c r="F56" s="464">
        <v>13469373</v>
      </c>
      <c r="G56" s="469">
        <v>13509431</v>
      </c>
      <c r="H56" s="464">
        <v>121252978</v>
      </c>
      <c r="I56" s="465">
        <v>103777228</v>
      </c>
      <c r="J56" s="464">
        <v>89148229</v>
      </c>
      <c r="K56" s="465">
        <v>64237627</v>
      </c>
      <c r="L56" s="464">
        <v>2722824</v>
      </c>
      <c r="M56" s="465">
        <v>2648492</v>
      </c>
      <c r="N56" s="464">
        <v>0</v>
      </c>
      <c r="O56" s="465">
        <v>0</v>
      </c>
      <c r="P56" s="470">
        <v>228525324</v>
      </c>
      <c r="Q56" s="466">
        <v>187270474</v>
      </c>
      <c r="R56" s="448"/>
      <c r="W56" s="467"/>
      <c r="X56" s="467"/>
      <c r="Y56" s="467"/>
      <c r="AB56" s="464">
        <v>228525324</v>
      </c>
      <c r="AC56" s="447">
        <v>0</v>
      </c>
      <c r="AD56" s="464">
        <v>187270474</v>
      </c>
      <c r="AE56" s="447">
        <v>0</v>
      </c>
      <c r="AG56" s="446"/>
    </row>
    <row r="57" spans="2:33" ht="12">
      <c r="B57" s="468"/>
      <c r="C57" s="463" t="s">
        <v>333</v>
      </c>
      <c r="D57" s="464">
        <v>0</v>
      </c>
      <c r="E57" s="465">
        <v>0</v>
      </c>
      <c r="F57" s="464">
        <v>545092</v>
      </c>
      <c r="G57" s="469">
        <v>0</v>
      </c>
      <c r="H57" s="464">
        <v>0</v>
      </c>
      <c r="I57" s="465">
        <v>0</v>
      </c>
      <c r="J57" s="464">
        <v>6502022</v>
      </c>
      <c r="K57" s="465">
        <v>0</v>
      </c>
      <c r="L57" s="464">
        <v>18506223</v>
      </c>
      <c r="M57" s="465">
        <v>20100992</v>
      </c>
      <c r="N57" s="464">
        <v>0</v>
      </c>
      <c r="O57" s="465">
        <v>0</v>
      </c>
      <c r="P57" s="470">
        <v>25553337</v>
      </c>
      <c r="Q57" s="466">
        <v>20100992</v>
      </c>
      <c r="R57" s="448"/>
      <c r="W57" s="467"/>
      <c r="X57" s="467"/>
      <c r="Y57" s="467"/>
      <c r="AB57" s="464">
        <v>25553337</v>
      </c>
      <c r="AC57" s="447">
        <v>0</v>
      </c>
      <c r="AD57" s="464">
        <v>20100992</v>
      </c>
      <c r="AE57" s="447">
        <v>0</v>
      </c>
      <c r="AG57" s="446"/>
    </row>
    <row r="58" spans="5:33" ht="12">
      <c r="E58" s="471"/>
      <c r="F58" s="446"/>
      <c r="G58" s="471"/>
      <c r="H58" s="446"/>
      <c r="I58" s="471"/>
      <c r="K58" s="471"/>
      <c r="M58" s="471"/>
      <c r="O58" s="471"/>
      <c r="Q58" s="472"/>
      <c r="R58" s="472"/>
      <c r="X58" s="467"/>
      <c r="Y58" s="467"/>
      <c r="AC58" s="447"/>
      <c r="AE58" s="447">
        <v>0</v>
      </c>
      <c r="AG58" s="446"/>
    </row>
    <row r="59" spans="2:33" ht="12">
      <c r="B59" s="462" t="s">
        <v>334</v>
      </c>
      <c r="C59" s="463"/>
      <c r="D59" s="464">
        <v>4229697220</v>
      </c>
      <c r="E59" s="469">
        <v>9385940651</v>
      </c>
      <c r="F59" s="464">
        <v>270454165</v>
      </c>
      <c r="G59" s="469">
        <v>279335990</v>
      </c>
      <c r="H59" s="464">
        <v>1753919711</v>
      </c>
      <c r="I59" s="465">
        <v>1442654270</v>
      </c>
      <c r="J59" s="464">
        <v>1348141802</v>
      </c>
      <c r="K59" s="465">
        <v>1325518745</v>
      </c>
      <c r="L59" s="464">
        <v>1035438955</v>
      </c>
      <c r="M59" s="465">
        <v>1003886507</v>
      </c>
      <c r="N59" s="464">
        <v>-3354014494</v>
      </c>
      <c r="O59" s="465">
        <v>-5247527783</v>
      </c>
      <c r="P59" s="470">
        <v>5283637359</v>
      </c>
      <c r="Q59" s="466">
        <v>8189808380</v>
      </c>
      <c r="R59" s="448"/>
      <c r="W59" s="467"/>
      <c r="X59" s="467"/>
      <c r="Y59" s="467"/>
      <c r="AB59" s="464">
        <v>5283637359</v>
      </c>
      <c r="AC59" s="447">
        <v>0</v>
      </c>
      <c r="AD59" s="464">
        <v>8189808380</v>
      </c>
      <c r="AE59" s="447">
        <v>0</v>
      </c>
      <c r="AG59" s="446"/>
    </row>
    <row r="60" spans="2:33" ht="12">
      <c r="B60" s="468" t="s">
        <v>335</v>
      </c>
      <c r="C60" s="463"/>
      <c r="D60" s="464">
        <v>4229697220</v>
      </c>
      <c r="E60" s="465">
        <v>9385940651</v>
      </c>
      <c r="F60" s="464">
        <v>270454165</v>
      </c>
      <c r="G60" s="469">
        <v>279335990</v>
      </c>
      <c r="H60" s="464">
        <v>1753919711</v>
      </c>
      <c r="I60" s="465">
        <v>1442654270</v>
      </c>
      <c r="J60" s="464">
        <v>1348141802</v>
      </c>
      <c r="K60" s="465">
        <v>1325518745</v>
      </c>
      <c r="L60" s="464">
        <v>1035438955</v>
      </c>
      <c r="M60" s="465">
        <v>1003886507</v>
      </c>
      <c r="N60" s="464">
        <v>-3354014494</v>
      </c>
      <c r="O60" s="465">
        <v>-5247527783</v>
      </c>
      <c r="P60" s="470">
        <v>4158857676</v>
      </c>
      <c r="Q60" s="466">
        <v>6026149285</v>
      </c>
      <c r="R60" s="448"/>
      <c r="W60" s="467"/>
      <c r="X60" s="467"/>
      <c r="Y60" s="467"/>
      <c r="AB60" s="464">
        <v>4158857676</v>
      </c>
      <c r="AC60" s="447">
        <v>0</v>
      </c>
      <c r="AD60" s="464">
        <v>6026149285</v>
      </c>
      <c r="AE60" s="447">
        <v>0</v>
      </c>
      <c r="AG60" s="446"/>
    </row>
    <row r="61" spans="2:33" ht="12">
      <c r="B61" s="468"/>
      <c r="C61" s="463" t="s">
        <v>336</v>
      </c>
      <c r="D61" s="464">
        <v>4793068691</v>
      </c>
      <c r="E61" s="465">
        <v>8275947660</v>
      </c>
      <c r="F61" s="464">
        <v>158141600</v>
      </c>
      <c r="G61" s="469">
        <v>157658399</v>
      </c>
      <c r="H61" s="464">
        <v>287284757</v>
      </c>
      <c r="I61" s="465">
        <v>216661867</v>
      </c>
      <c r="J61" s="464">
        <v>148731647</v>
      </c>
      <c r="K61" s="465">
        <v>149451431</v>
      </c>
      <c r="L61" s="464">
        <v>510245405</v>
      </c>
      <c r="M61" s="465">
        <v>484427384</v>
      </c>
      <c r="N61" s="464">
        <v>-1369709635</v>
      </c>
      <c r="O61" s="465">
        <v>-3479698755</v>
      </c>
      <c r="P61" s="470">
        <v>4527762465</v>
      </c>
      <c r="Q61" s="466">
        <v>5804447986</v>
      </c>
      <c r="R61" s="448"/>
      <c r="W61" s="467"/>
      <c r="X61" s="467"/>
      <c r="Y61" s="467"/>
      <c r="AB61" s="464">
        <v>4527762465</v>
      </c>
      <c r="AC61" s="447">
        <v>0</v>
      </c>
      <c r="AD61" s="464">
        <v>5804447986</v>
      </c>
      <c r="AE61" s="447">
        <v>0</v>
      </c>
      <c r="AG61" s="446"/>
    </row>
    <row r="62" spans="2:33" ht="12">
      <c r="B62" s="468"/>
      <c r="C62" s="463" t="s">
        <v>337</v>
      </c>
      <c r="D62" s="464">
        <v>1675148316</v>
      </c>
      <c r="E62" s="465">
        <v>3903767587</v>
      </c>
      <c r="F62" s="464">
        <v>197754436</v>
      </c>
      <c r="G62" s="469">
        <v>24530244</v>
      </c>
      <c r="H62" s="464">
        <v>167496700</v>
      </c>
      <c r="I62" s="465">
        <v>144278288</v>
      </c>
      <c r="J62" s="464">
        <v>236308527</v>
      </c>
      <c r="K62" s="465">
        <v>322708452</v>
      </c>
      <c r="L62" s="464">
        <v>36035147</v>
      </c>
      <c r="M62" s="465">
        <v>66656282</v>
      </c>
      <c r="N62" s="464">
        <v>-169685968</v>
      </c>
      <c r="O62" s="465">
        <v>-1081279330</v>
      </c>
      <c r="P62" s="470">
        <v>2143057158</v>
      </c>
      <c r="Q62" s="466">
        <v>3380661523</v>
      </c>
      <c r="R62" s="448"/>
      <c r="W62" s="467"/>
      <c r="X62" s="467"/>
      <c r="Y62" s="467"/>
      <c r="AB62" s="464">
        <v>2143057158</v>
      </c>
      <c r="AC62" s="447">
        <v>0</v>
      </c>
      <c r="AD62" s="464">
        <v>3380661523</v>
      </c>
      <c r="AE62" s="447">
        <v>0</v>
      </c>
      <c r="AG62" s="446"/>
    </row>
    <row r="63" spans="2:33" ht="12">
      <c r="B63" s="468"/>
      <c r="C63" s="463" t="s">
        <v>338</v>
      </c>
      <c r="D63" s="464">
        <v>0</v>
      </c>
      <c r="E63" s="465">
        <v>206574859</v>
      </c>
      <c r="F63" s="464">
        <v>0</v>
      </c>
      <c r="G63" s="469">
        <v>0</v>
      </c>
      <c r="H63" s="464">
        <v>614091688</v>
      </c>
      <c r="I63" s="465">
        <v>535555881</v>
      </c>
      <c r="J63" s="464">
        <v>67571929</v>
      </c>
      <c r="K63" s="465">
        <v>2981182</v>
      </c>
      <c r="L63" s="464">
        <v>47439</v>
      </c>
      <c r="M63" s="465">
        <v>49641</v>
      </c>
      <c r="N63" s="464">
        <v>-681711056</v>
      </c>
      <c r="O63" s="465">
        <v>-745161563</v>
      </c>
      <c r="P63" s="470">
        <v>0</v>
      </c>
      <c r="Q63" s="466">
        <v>0</v>
      </c>
      <c r="R63" s="448"/>
      <c r="W63" s="467"/>
      <c r="X63" s="467"/>
      <c r="Y63" s="467"/>
      <c r="AB63" s="464">
        <v>0</v>
      </c>
      <c r="AC63" s="447">
        <v>0</v>
      </c>
      <c r="AD63" s="464">
        <v>0</v>
      </c>
      <c r="AE63" s="447">
        <v>0</v>
      </c>
      <c r="AG63" s="446"/>
    </row>
    <row r="64" spans="2:33" ht="12">
      <c r="B64" s="468"/>
      <c r="C64" s="463" t="s">
        <v>339</v>
      </c>
      <c r="D64" s="464">
        <v>0</v>
      </c>
      <c r="E64" s="465">
        <v>0</v>
      </c>
      <c r="F64" s="464">
        <v>0</v>
      </c>
      <c r="G64" s="469">
        <v>0</v>
      </c>
      <c r="H64" s="464">
        <v>0</v>
      </c>
      <c r="I64" s="465">
        <v>0</v>
      </c>
      <c r="J64" s="464">
        <v>0</v>
      </c>
      <c r="K64" s="465">
        <v>0</v>
      </c>
      <c r="L64" s="464">
        <v>0</v>
      </c>
      <c r="M64" s="465">
        <v>0</v>
      </c>
      <c r="N64" s="464">
        <v>0</v>
      </c>
      <c r="O64" s="465">
        <v>0</v>
      </c>
      <c r="P64" s="470">
        <v>0</v>
      </c>
      <c r="Q64" s="466">
        <v>0</v>
      </c>
      <c r="R64" s="448"/>
      <c r="W64" s="467"/>
      <c r="X64" s="467"/>
      <c r="Y64" s="467"/>
      <c r="AB64" s="464">
        <v>0</v>
      </c>
      <c r="AC64" s="447">
        <v>0</v>
      </c>
      <c r="AD64" s="464">
        <v>0</v>
      </c>
      <c r="AE64" s="447">
        <v>0</v>
      </c>
      <c r="AG64" s="446"/>
    </row>
    <row r="65" spans="2:33" ht="12">
      <c r="B65" s="468"/>
      <c r="C65" s="463" t="s">
        <v>340</v>
      </c>
      <c r="D65" s="464">
        <v>0</v>
      </c>
      <c r="E65" s="465">
        <v>0</v>
      </c>
      <c r="F65" s="464">
        <v>0</v>
      </c>
      <c r="G65" s="469">
        <v>0</v>
      </c>
      <c r="H65" s="464">
        <v>0</v>
      </c>
      <c r="I65" s="465">
        <v>0</v>
      </c>
      <c r="J65" s="464">
        <v>0</v>
      </c>
      <c r="K65" s="465">
        <v>0</v>
      </c>
      <c r="L65" s="464">
        <v>0</v>
      </c>
      <c r="M65" s="465">
        <v>0</v>
      </c>
      <c r="N65" s="464">
        <v>0</v>
      </c>
      <c r="O65" s="465">
        <v>0</v>
      </c>
      <c r="P65" s="470">
        <v>0</v>
      </c>
      <c r="Q65" s="466">
        <v>0</v>
      </c>
      <c r="R65" s="448"/>
      <c r="W65" s="467"/>
      <c r="X65" s="467"/>
      <c r="Y65" s="467"/>
      <c r="AB65" s="464"/>
      <c r="AC65" s="447">
        <v>0</v>
      </c>
      <c r="AD65" s="464"/>
      <c r="AE65" s="447">
        <v>0</v>
      </c>
      <c r="AG65" s="446"/>
    </row>
    <row r="66" spans="2:33" ht="12">
      <c r="B66" s="468"/>
      <c r="C66" s="463" t="s">
        <v>341</v>
      </c>
      <c r="D66" s="464">
        <v>-2238519787</v>
      </c>
      <c r="E66" s="465">
        <v>-3000349455</v>
      </c>
      <c r="F66" s="464">
        <v>-85441871</v>
      </c>
      <c r="G66" s="469">
        <v>97147347</v>
      </c>
      <c r="H66" s="464">
        <v>685046566</v>
      </c>
      <c r="I66" s="465">
        <v>546158234</v>
      </c>
      <c r="J66" s="464">
        <v>895529699</v>
      </c>
      <c r="K66" s="465">
        <v>850377680</v>
      </c>
      <c r="L66" s="464">
        <v>489110964</v>
      </c>
      <c r="M66" s="465">
        <v>452753200</v>
      </c>
      <c r="N66" s="464">
        <v>-1132907835</v>
      </c>
      <c r="O66" s="465">
        <v>58611865</v>
      </c>
      <c r="P66" s="470">
        <v>-2511961947</v>
      </c>
      <c r="Q66" s="466">
        <v>-3158960224</v>
      </c>
      <c r="R66" s="448"/>
      <c r="W66" s="467"/>
      <c r="X66" s="467"/>
      <c r="Y66" s="467"/>
      <c r="AB66" s="464">
        <v>-2511961947</v>
      </c>
      <c r="AC66" s="447">
        <v>0</v>
      </c>
      <c r="AD66" s="464">
        <v>-3158960224</v>
      </c>
      <c r="AE66" s="447">
        <v>0</v>
      </c>
      <c r="AG66" s="446"/>
    </row>
    <row r="67" spans="5:33" ht="12">
      <c r="E67" s="471"/>
      <c r="F67" s="446"/>
      <c r="G67" s="471"/>
      <c r="H67" s="446"/>
      <c r="I67" s="471"/>
      <c r="K67" s="471"/>
      <c r="M67" s="471"/>
      <c r="O67" s="471"/>
      <c r="Q67" s="472"/>
      <c r="R67" s="472"/>
      <c r="W67" s="467"/>
      <c r="X67" s="467"/>
      <c r="Y67" s="467"/>
      <c r="AC67" s="447"/>
      <c r="AE67" s="447">
        <v>0</v>
      </c>
      <c r="AG67" s="446"/>
    </row>
    <row r="68" spans="2:33" ht="12">
      <c r="B68" s="474" t="s">
        <v>342</v>
      </c>
      <c r="C68" s="463"/>
      <c r="D68" s="464">
        <v>0</v>
      </c>
      <c r="E68" s="465"/>
      <c r="F68" s="464">
        <v>0</v>
      </c>
      <c r="G68" s="465"/>
      <c r="H68" s="464">
        <v>0</v>
      </c>
      <c r="I68" s="465">
        <v>0</v>
      </c>
      <c r="J68" s="464">
        <v>0</v>
      </c>
      <c r="K68" s="465">
        <v>0</v>
      </c>
      <c r="L68" s="464">
        <v>0</v>
      </c>
      <c r="M68" s="465">
        <v>0</v>
      </c>
      <c r="N68" s="464">
        <v>0</v>
      </c>
      <c r="O68" s="465">
        <v>0</v>
      </c>
      <c r="P68" s="470">
        <v>1124779683</v>
      </c>
      <c r="Q68" s="466">
        <v>2163659095</v>
      </c>
      <c r="R68" s="448"/>
      <c r="W68" s="467"/>
      <c r="X68" s="467"/>
      <c r="Y68" s="467"/>
      <c r="AB68" s="464">
        <v>1124779683</v>
      </c>
      <c r="AC68" s="447">
        <v>0</v>
      </c>
      <c r="AD68" s="464">
        <v>2163659095</v>
      </c>
      <c r="AE68" s="447">
        <v>0</v>
      </c>
      <c r="AG68" s="446"/>
    </row>
    <row r="69" spans="5:33" ht="12">
      <c r="E69" s="471"/>
      <c r="F69" s="446"/>
      <c r="G69" s="471"/>
      <c r="H69" s="446"/>
      <c r="I69" s="471"/>
      <c r="K69" s="471"/>
      <c r="M69" s="471"/>
      <c r="O69" s="471"/>
      <c r="Q69" s="472"/>
      <c r="R69" s="472"/>
      <c r="X69" s="467"/>
      <c r="Y69" s="467"/>
      <c r="AC69" s="447"/>
      <c r="AE69" s="447">
        <v>0</v>
      </c>
      <c r="AG69" s="446"/>
    </row>
    <row r="70" spans="2:33" ht="12">
      <c r="B70" s="462" t="s">
        <v>343</v>
      </c>
      <c r="C70" s="475"/>
      <c r="D70" s="470">
        <v>5213899446</v>
      </c>
      <c r="E70" s="466">
        <v>11625910361</v>
      </c>
      <c r="F70" s="470">
        <v>1317719217</v>
      </c>
      <c r="G70" s="466">
        <v>1324204948</v>
      </c>
      <c r="H70" s="470">
        <v>3405152695</v>
      </c>
      <c r="I70" s="466">
        <v>2817539964</v>
      </c>
      <c r="J70" s="470">
        <v>3287316673</v>
      </c>
      <c r="K70" s="466">
        <v>3028047945</v>
      </c>
      <c r="L70" s="470">
        <v>1952935535</v>
      </c>
      <c r="M70" s="466">
        <v>1872967104</v>
      </c>
      <c r="N70" s="470">
        <v>-3898339390</v>
      </c>
      <c r="O70" s="466">
        <v>-5219515931</v>
      </c>
      <c r="P70" s="470">
        <v>11278684176</v>
      </c>
      <c r="Q70" s="466">
        <v>15449154391</v>
      </c>
      <c r="R70" s="448"/>
      <c r="X70" s="467"/>
      <c r="Y70" s="467"/>
      <c r="AB70" s="470">
        <v>11278684176</v>
      </c>
      <c r="AC70" s="447">
        <v>0</v>
      </c>
      <c r="AD70" s="470">
        <v>15449154391</v>
      </c>
      <c r="AE70" s="447">
        <v>0</v>
      </c>
      <c r="AG70" s="446"/>
    </row>
    <row r="71" spans="4:33" ht="12">
      <c r="D71" s="467">
        <v>0</v>
      </c>
      <c r="E71" s="447">
        <v>0</v>
      </c>
      <c r="F71" s="467">
        <v>0</v>
      </c>
      <c r="G71" s="467">
        <v>0</v>
      </c>
      <c r="H71" s="467">
        <v>0</v>
      </c>
      <c r="I71" s="467">
        <v>0</v>
      </c>
      <c r="J71" s="467">
        <v>0</v>
      </c>
      <c r="K71" s="467">
        <v>0</v>
      </c>
      <c r="L71" s="467">
        <v>0</v>
      </c>
      <c r="M71" s="467">
        <v>0</v>
      </c>
      <c r="N71" s="467">
        <v>0</v>
      </c>
      <c r="O71" s="467">
        <v>0</v>
      </c>
      <c r="P71" s="467">
        <v>0</v>
      </c>
      <c r="Q71" s="467">
        <v>0</v>
      </c>
      <c r="R71" s="467"/>
      <c r="AB71" s="467">
        <v>0</v>
      </c>
      <c r="AC71" s="447"/>
      <c r="AD71" s="467">
        <v>0</v>
      </c>
      <c r="AE71" s="447"/>
      <c r="AG71" s="446"/>
    </row>
    <row r="72" spans="4:31" ht="12">
      <c r="D72" s="467"/>
      <c r="J72" s="467"/>
      <c r="K72" s="467"/>
      <c r="L72" s="467"/>
      <c r="M72" s="467"/>
      <c r="N72" s="467"/>
      <c r="O72" s="467"/>
      <c r="P72" s="467"/>
      <c r="Q72" s="467"/>
      <c r="R72" s="467"/>
      <c r="S72" s="467"/>
      <c r="T72" s="467"/>
      <c r="U72" s="467"/>
      <c r="V72" s="467"/>
      <c r="W72" s="467"/>
      <c r="X72" s="467"/>
      <c r="Y72" s="467"/>
      <c r="Z72" s="467"/>
      <c r="AA72" s="467"/>
      <c r="AB72" s="467"/>
      <c r="AC72" s="467"/>
      <c r="AD72" s="467"/>
      <c r="AE72" s="467"/>
    </row>
    <row r="74" spans="2:33" ht="12">
      <c r="B74" s="449" t="s">
        <v>3</v>
      </c>
      <c r="C74" s="450"/>
      <c r="D74" s="451" t="s">
        <v>291</v>
      </c>
      <c r="E74" s="480"/>
      <c r="F74" s="452"/>
      <c r="G74" s="451" t="s">
        <v>10</v>
      </c>
      <c r="H74" s="480"/>
      <c r="I74" s="452"/>
      <c r="J74" s="451" t="s">
        <v>38</v>
      </c>
      <c r="K74" s="480"/>
      <c r="L74" s="452"/>
      <c r="M74" s="451" t="s">
        <v>14</v>
      </c>
      <c r="N74" s="480"/>
      <c r="O74" s="452"/>
      <c r="P74" s="451" t="s">
        <v>12</v>
      </c>
      <c r="Q74" s="480"/>
      <c r="R74" s="452"/>
      <c r="S74" s="451" t="s">
        <v>24</v>
      </c>
      <c r="T74" s="480"/>
      <c r="U74" s="452"/>
      <c r="V74" s="451" t="s">
        <v>292</v>
      </c>
      <c r="W74" s="480"/>
      <c r="X74" s="452"/>
      <c r="Z74" s="447"/>
      <c r="AG74" s="446"/>
    </row>
    <row r="75" spans="2:33" ht="12">
      <c r="B75" s="476" t="s">
        <v>344</v>
      </c>
      <c r="C75" s="477"/>
      <c r="D75" s="455">
        <v>42735</v>
      </c>
      <c r="E75" s="456" t="s">
        <v>390</v>
      </c>
      <c r="F75" s="456" t="s">
        <v>345</v>
      </c>
      <c r="G75" s="455">
        <v>42369</v>
      </c>
      <c r="H75" s="456" t="s">
        <v>390</v>
      </c>
      <c r="I75" s="456" t="s">
        <v>345</v>
      </c>
      <c r="J75" s="455">
        <v>42735</v>
      </c>
      <c r="K75" s="456" t="s">
        <v>390</v>
      </c>
      <c r="L75" s="456" t="s">
        <v>345</v>
      </c>
      <c r="M75" s="455">
        <v>42369</v>
      </c>
      <c r="N75" s="456" t="s">
        <v>390</v>
      </c>
      <c r="O75" s="456" t="s">
        <v>345</v>
      </c>
      <c r="P75" s="455">
        <v>42735</v>
      </c>
      <c r="Q75" s="456" t="s">
        <v>390</v>
      </c>
      <c r="R75" s="456" t="s">
        <v>345</v>
      </c>
      <c r="S75" s="455">
        <v>42735</v>
      </c>
      <c r="T75" s="456" t="s">
        <v>390</v>
      </c>
      <c r="U75" s="456" t="s">
        <v>345</v>
      </c>
      <c r="V75" s="455">
        <v>42735</v>
      </c>
      <c r="W75" s="456" t="s">
        <v>390</v>
      </c>
      <c r="X75" s="456" t="s">
        <v>345</v>
      </c>
      <c r="Z75" s="447"/>
      <c r="AG75" s="446"/>
    </row>
    <row r="76" spans="2:33" ht="12">
      <c r="B76" s="478"/>
      <c r="C76" s="479"/>
      <c r="D76" s="481" t="s">
        <v>294</v>
      </c>
      <c r="E76" s="482" t="s">
        <v>294</v>
      </c>
      <c r="F76" s="482" t="s">
        <v>294</v>
      </c>
      <c r="G76" s="481" t="s">
        <v>294</v>
      </c>
      <c r="H76" s="482" t="s">
        <v>294</v>
      </c>
      <c r="I76" s="482" t="s">
        <v>294</v>
      </c>
      <c r="J76" s="481" t="s">
        <v>294</v>
      </c>
      <c r="K76" s="482" t="s">
        <v>294</v>
      </c>
      <c r="L76" s="482" t="s">
        <v>294</v>
      </c>
      <c r="M76" s="481" t="s">
        <v>294</v>
      </c>
      <c r="N76" s="482" t="s">
        <v>294</v>
      </c>
      <c r="O76" s="482" t="s">
        <v>294</v>
      </c>
      <c r="P76" s="481" t="s">
        <v>294</v>
      </c>
      <c r="Q76" s="482" t="s">
        <v>294</v>
      </c>
      <c r="R76" s="482" t="s">
        <v>294</v>
      </c>
      <c r="S76" s="481" t="s">
        <v>294</v>
      </c>
      <c r="T76" s="482" t="s">
        <v>294</v>
      </c>
      <c r="U76" s="482" t="s">
        <v>294</v>
      </c>
      <c r="V76" s="481" t="s">
        <v>294</v>
      </c>
      <c r="W76" s="482" t="s">
        <v>294</v>
      </c>
      <c r="X76" s="482" t="s">
        <v>294</v>
      </c>
      <c r="Z76" s="447"/>
      <c r="AG76" s="446"/>
    </row>
    <row r="77" spans="2:33" ht="12">
      <c r="B77" s="462" t="s">
        <v>346</v>
      </c>
      <c r="C77" s="483"/>
      <c r="D77" s="484">
        <v>7595186</v>
      </c>
      <c r="E77" s="485">
        <v>4346811</v>
      </c>
      <c r="F77" s="485">
        <v>5160988</v>
      </c>
      <c r="G77" s="484">
        <v>870307176</v>
      </c>
      <c r="H77" s="485">
        <v>817366617</v>
      </c>
      <c r="I77" s="485">
        <v>538871174</v>
      </c>
      <c r="J77" s="484">
        <v>1879878846</v>
      </c>
      <c r="K77" s="485">
        <v>2013355544</v>
      </c>
      <c r="L77" s="485">
        <v>2266459965</v>
      </c>
      <c r="M77" s="484">
        <v>1533414307</v>
      </c>
      <c r="N77" s="485">
        <v>1568088010</v>
      </c>
      <c r="O77" s="485">
        <v>1601692843</v>
      </c>
      <c r="P77" s="484">
        <v>906090455</v>
      </c>
      <c r="Q77" s="485">
        <v>902656878</v>
      </c>
      <c r="R77" s="485">
        <v>796341810</v>
      </c>
      <c r="S77" s="484">
        <v>0</v>
      </c>
      <c r="T77" s="485">
        <v>-4374282</v>
      </c>
      <c r="U77" s="485">
        <v>-2156992</v>
      </c>
      <c r="V77" s="484">
        <v>5197285970</v>
      </c>
      <c r="W77" s="485">
        <v>5301439578</v>
      </c>
      <c r="X77" s="485">
        <v>5206369788</v>
      </c>
      <c r="Z77" s="447"/>
      <c r="AB77" s="484">
        <v>5197285970</v>
      </c>
      <c r="AC77" s="447">
        <v>0</v>
      </c>
      <c r="AD77" s="484">
        <v>5301439578</v>
      </c>
      <c r="AF77" s="484">
        <v>5206369788</v>
      </c>
      <c r="AG77" s="446"/>
    </row>
    <row r="78" spans="2:33" ht="12">
      <c r="B78" s="486"/>
      <c r="C78" s="473" t="s">
        <v>347</v>
      </c>
      <c r="D78" s="484">
        <v>6442501</v>
      </c>
      <c r="E78" s="485">
        <v>4342565</v>
      </c>
      <c r="F78" s="485">
        <v>5160988</v>
      </c>
      <c r="G78" s="484">
        <v>782263132</v>
      </c>
      <c r="H78" s="485">
        <v>435789546</v>
      </c>
      <c r="I78" s="485">
        <v>346911584</v>
      </c>
      <c r="J78" s="484">
        <v>1555179472</v>
      </c>
      <c r="K78" s="485">
        <v>1782667222</v>
      </c>
      <c r="L78" s="485">
        <v>2081466805</v>
      </c>
      <c r="M78" s="484">
        <v>1521752727</v>
      </c>
      <c r="N78" s="485">
        <v>1551589289</v>
      </c>
      <c r="O78" s="485">
        <v>1590209560</v>
      </c>
      <c r="P78" s="484">
        <v>902487859</v>
      </c>
      <c r="Q78" s="485">
        <v>897613346</v>
      </c>
      <c r="R78" s="485">
        <v>784863792</v>
      </c>
      <c r="S78" s="484">
        <v>0</v>
      </c>
      <c r="T78" s="485">
        <v>-4356658</v>
      </c>
      <c r="U78" s="485">
        <v>-2156992</v>
      </c>
      <c r="V78" s="484">
        <v>4768125691</v>
      </c>
      <c r="W78" s="485">
        <v>4667645310</v>
      </c>
      <c r="X78" s="485">
        <v>4806455737</v>
      </c>
      <c r="Z78" s="447"/>
      <c r="AA78" s="467"/>
      <c r="AB78" s="484">
        <v>4768125691</v>
      </c>
      <c r="AC78" s="447">
        <v>0</v>
      </c>
      <c r="AD78" s="484">
        <v>4667645310</v>
      </c>
      <c r="AE78" s="467"/>
      <c r="AF78" s="484">
        <v>4806455737</v>
      </c>
      <c r="AG78" s="446"/>
    </row>
    <row r="79" spans="2:33" ht="12">
      <c r="B79" s="486"/>
      <c r="C79" s="487" t="s">
        <v>348</v>
      </c>
      <c r="D79" s="488">
        <v>0</v>
      </c>
      <c r="E79" s="489">
        <v>0</v>
      </c>
      <c r="F79" s="489">
        <v>0</v>
      </c>
      <c r="G79" s="488">
        <v>740635365</v>
      </c>
      <c r="H79" s="489">
        <v>379092257</v>
      </c>
      <c r="I79" s="489">
        <v>280176215</v>
      </c>
      <c r="J79" s="488">
        <v>1404320028</v>
      </c>
      <c r="K79" s="489">
        <v>1626946066</v>
      </c>
      <c r="L79" s="489">
        <v>1923078033</v>
      </c>
      <c r="M79" s="488">
        <v>1382288167</v>
      </c>
      <c r="N79" s="489">
        <v>1415825122</v>
      </c>
      <c r="O79" s="489">
        <v>1445643276</v>
      </c>
      <c r="P79" s="488">
        <v>796664798</v>
      </c>
      <c r="Q79" s="489">
        <v>802518254</v>
      </c>
      <c r="R79" s="489">
        <v>701058885</v>
      </c>
      <c r="S79" s="488">
        <v>0</v>
      </c>
      <c r="T79" s="489">
        <v>0</v>
      </c>
      <c r="U79" s="489">
        <v>-122447</v>
      </c>
      <c r="V79" s="488">
        <v>4323908358</v>
      </c>
      <c r="W79" s="489">
        <v>4224381699</v>
      </c>
      <c r="X79" s="489">
        <v>4349833962</v>
      </c>
      <c r="Z79" s="447"/>
      <c r="AA79" s="467"/>
      <c r="AB79" s="488">
        <v>4323908358</v>
      </c>
      <c r="AC79" s="447">
        <v>0</v>
      </c>
      <c r="AD79" s="488">
        <v>4224381699</v>
      </c>
      <c r="AE79" s="467">
        <v>0</v>
      </c>
      <c r="AF79" s="488">
        <v>4349833962</v>
      </c>
      <c r="AG79" s="467">
        <v>0</v>
      </c>
    </row>
    <row r="80" spans="2:33" ht="12">
      <c r="B80" s="486"/>
      <c r="C80" s="487" t="s">
        <v>349</v>
      </c>
      <c r="D80" s="488">
        <v>6144846</v>
      </c>
      <c r="E80" s="489">
        <v>0</v>
      </c>
      <c r="F80" s="489">
        <v>0</v>
      </c>
      <c r="G80" s="488">
        <v>139001</v>
      </c>
      <c r="H80" s="489">
        <v>460133</v>
      </c>
      <c r="I80" s="489">
        <v>523507</v>
      </c>
      <c r="J80" s="488">
        <v>1424402</v>
      </c>
      <c r="K80" s="489">
        <v>16073260</v>
      </c>
      <c r="L80" s="489">
        <v>16820481</v>
      </c>
      <c r="M80" s="488">
        <v>10033998</v>
      </c>
      <c r="N80" s="489">
        <v>7508473</v>
      </c>
      <c r="O80" s="489">
        <v>492002</v>
      </c>
      <c r="P80" s="488">
        <v>17630813</v>
      </c>
      <c r="Q80" s="489">
        <v>16606185</v>
      </c>
      <c r="R80" s="489">
        <v>16384949</v>
      </c>
      <c r="S80" s="488">
        <v>0</v>
      </c>
      <c r="T80" s="489">
        <v>0</v>
      </c>
      <c r="U80" s="489">
        <v>0</v>
      </c>
      <c r="V80" s="488">
        <v>35373060</v>
      </c>
      <c r="W80" s="489">
        <v>40648051</v>
      </c>
      <c r="X80" s="489">
        <v>34220939</v>
      </c>
      <c r="Z80" s="447"/>
      <c r="AA80" s="467"/>
      <c r="AB80" s="488">
        <v>35373060</v>
      </c>
      <c r="AC80" s="447">
        <v>0</v>
      </c>
      <c r="AD80" s="488">
        <v>40648051</v>
      </c>
      <c r="AE80" s="467">
        <v>0</v>
      </c>
      <c r="AF80" s="488">
        <v>34220939</v>
      </c>
      <c r="AG80" s="467">
        <v>0</v>
      </c>
    </row>
    <row r="81" spans="2:33" ht="12">
      <c r="B81" s="486"/>
      <c r="C81" s="487" t="s">
        <v>350</v>
      </c>
      <c r="D81" s="488">
        <v>297655</v>
      </c>
      <c r="E81" s="489">
        <v>4342565</v>
      </c>
      <c r="F81" s="489">
        <v>5160988</v>
      </c>
      <c r="G81" s="488">
        <v>41488766</v>
      </c>
      <c r="H81" s="489">
        <v>56237156</v>
      </c>
      <c r="I81" s="489">
        <v>66211862</v>
      </c>
      <c r="J81" s="488">
        <v>149435042</v>
      </c>
      <c r="K81" s="489">
        <v>139647896</v>
      </c>
      <c r="L81" s="489">
        <v>141568291</v>
      </c>
      <c r="M81" s="488">
        <v>129430562</v>
      </c>
      <c r="N81" s="489">
        <v>128255694</v>
      </c>
      <c r="O81" s="489">
        <v>144074282</v>
      </c>
      <c r="P81" s="488">
        <v>88192248</v>
      </c>
      <c r="Q81" s="489">
        <v>78488907</v>
      </c>
      <c r="R81" s="489">
        <v>67419958</v>
      </c>
      <c r="S81" s="488">
        <v>0</v>
      </c>
      <c r="T81" s="489">
        <v>-4356658</v>
      </c>
      <c r="U81" s="489">
        <v>-2034545</v>
      </c>
      <c r="V81" s="488">
        <v>408844273</v>
      </c>
      <c r="W81" s="489">
        <v>402615560</v>
      </c>
      <c r="X81" s="489">
        <v>422400836</v>
      </c>
      <c r="Z81" s="447"/>
      <c r="AA81" s="467"/>
      <c r="AB81" s="488">
        <v>408844273</v>
      </c>
      <c r="AC81" s="447">
        <v>0</v>
      </c>
      <c r="AD81" s="488">
        <v>402615560</v>
      </c>
      <c r="AE81" s="467">
        <v>0</v>
      </c>
      <c r="AF81" s="488">
        <v>422400836</v>
      </c>
      <c r="AG81" s="467">
        <v>0</v>
      </c>
    </row>
    <row r="82" spans="2:33" ht="12" hidden="1">
      <c r="B82" s="486"/>
      <c r="C82" s="487"/>
      <c r="D82" s="488"/>
      <c r="E82" s="489"/>
      <c r="F82" s="489"/>
      <c r="G82" s="488"/>
      <c r="H82" s="489"/>
      <c r="I82" s="489"/>
      <c r="J82" s="488">
        <v>0</v>
      </c>
      <c r="K82" s="489"/>
      <c r="L82" s="489"/>
      <c r="M82" s="488">
        <v>0</v>
      </c>
      <c r="N82" s="489"/>
      <c r="O82" s="489"/>
      <c r="P82" s="488"/>
      <c r="Q82" s="489"/>
      <c r="R82" s="489"/>
      <c r="S82" s="488">
        <v>0</v>
      </c>
      <c r="T82" s="489"/>
      <c r="U82" s="489"/>
      <c r="V82" s="488"/>
      <c r="W82" s="489"/>
      <c r="X82" s="489"/>
      <c r="Z82" s="447"/>
      <c r="AA82" s="467"/>
      <c r="AB82" s="488"/>
      <c r="AC82" s="447"/>
      <c r="AD82" s="488"/>
      <c r="AE82" s="467"/>
      <c r="AF82" s="488"/>
      <c r="AG82" s="467"/>
    </row>
    <row r="83" spans="2:33" ht="12">
      <c r="B83" s="486"/>
      <c r="C83" s="473" t="s">
        <v>351</v>
      </c>
      <c r="D83" s="488">
        <v>1152685</v>
      </c>
      <c r="E83" s="489">
        <v>4246</v>
      </c>
      <c r="F83" s="489">
        <v>0</v>
      </c>
      <c r="G83" s="488">
        <v>88044044</v>
      </c>
      <c r="H83" s="489">
        <v>381577071</v>
      </c>
      <c r="I83" s="489">
        <v>191959590</v>
      </c>
      <c r="J83" s="488">
        <v>324699374</v>
      </c>
      <c r="K83" s="489">
        <v>230688322</v>
      </c>
      <c r="L83" s="489">
        <v>184993160</v>
      </c>
      <c r="M83" s="488">
        <v>11661580</v>
      </c>
      <c r="N83" s="489">
        <v>16498721</v>
      </c>
      <c r="O83" s="489">
        <v>11483283</v>
      </c>
      <c r="P83" s="488">
        <v>3602596</v>
      </c>
      <c r="Q83" s="489">
        <v>5043532</v>
      </c>
      <c r="R83" s="489">
        <v>11478018</v>
      </c>
      <c r="S83" s="488">
        <v>0</v>
      </c>
      <c r="T83" s="489">
        <v>-17624</v>
      </c>
      <c r="U83" s="489">
        <v>0</v>
      </c>
      <c r="V83" s="488">
        <v>429160279</v>
      </c>
      <c r="W83" s="489">
        <v>633794268</v>
      </c>
      <c r="X83" s="489">
        <v>399914051</v>
      </c>
      <c r="Z83" s="447"/>
      <c r="AA83" s="467"/>
      <c r="AB83" s="488">
        <v>429160279</v>
      </c>
      <c r="AC83" s="447">
        <v>0</v>
      </c>
      <c r="AD83" s="488">
        <v>633794268</v>
      </c>
      <c r="AE83" s="467">
        <v>0</v>
      </c>
      <c r="AF83" s="488">
        <v>399914051</v>
      </c>
      <c r="AG83" s="467">
        <v>0</v>
      </c>
    </row>
    <row r="84" spans="4:33" ht="6" customHeight="1">
      <c r="D84" s="467"/>
      <c r="E84" s="467"/>
      <c r="F84" s="467"/>
      <c r="G84" s="467"/>
      <c r="H84" s="467"/>
      <c r="I84" s="467"/>
      <c r="J84" s="467"/>
      <c r="K84" s="467"/>
      <c r="L84" s="467"/>
      <c r="M84" s="467"/>
      <c r="N84" s="467"/>
      <c r="O84" s="467"/>
      <c r="P84" s="467"/>
      <c r="Q84" s="467"/>
      <c r="R84" s="467"/>
      <c r="S84" s="467"/>
      <c r="T84" s="467"/>
      <c r="U84" s="467"/>
      <c r="V84" s="467"/>
      <c r="W84" s="467"/>
      <c r="X84" s="467"/>
      <c r="Z84" s="447"/>
      <c r="AA84" s="467"/>
      <c r="AB84" s="467"/>
      <c r="AC84" s="447"/>
      <c r="AD84" s="467"/>
      <c r="AE84" s="467">
        <v>0</v>
      </c>
      <c r="AF84" s="467"/>
      <c r="AG84" s="467">
        <v>0</v>
      </c>
    </row>
    <row r="85" spans="2:33" ht="12">
      <c r="B85" s="462" t="s">
        <v>352</v>
      </c>
      <c r="C85" s="490"/>
      <c r="D85" s="484">
        <v>-2833924</v>
      </c>
      <c r="E85" s="485">
        <v>0</v>
      </c>
      <c r="F85" s="485">
        <v>0</v>
      </c>
      <c r="G85" s="484">
        <v>-362890339</v>
      </c>
      <c r="H85" s="485">
        <v>-207711417</v>
      </c>
      <c r="I85" s="485">
        <v>-209270232</v>
      </c>
      <c r="J85" s="484">
        <v>-1130554814</v>
      </c>
      <c r="K85" s="485">
        <v>-1385921253</v>
      </c>
      <c r="L85" s="485">
        <v>-1405383543</v>
      </c>
      <c r="M85" s="484">
        <v>-656249653</v>
      </c>
      <c r="N85" s="485">
        <v>-727204325</v>
      </c>
      <c r="O85" s="485">
        <v>-634092249</v>
      </c>
      <c r="P85" s="484">
        <v>-492570075</v>
      </c>
      <c r="Q85" s="485">
        <v>-456364517</v>
      </c>
      <c r="R85" s="485">
        <v>-382923412</v>
      </c>
      <c r="S85" s="484">
        <v>0</v>
      </c>
      <c r="T85" s="485">
        <v>0</v>
      </c>
      <c r="U85" s="485">
        <v>0</v>
      </c>
      <c r="V85" s="484">
        <v>-2645098805</v>
      </c>
      <c r="W85" s="485">
        <v>-2777201512</v>
      </c>
      <c r="X85" s="485">
        <v>-2631669436</v>
      </c>
      <c r="Z85" s="447"/>
      <c r="AA85" s="467"/>
      <c r="AB85" s="484">
        <v>-2645098805</v>
      </c>
      <c r="AC85" s="447">
        <v>0</v>
      </c>
      <c r="AD85" s="484">
        <v>-2777201512</v>
      </c>
      <c r="AE85" s="467">
        <v>0</v>
      </c>
      <c r="AF85" s="484">
        <v>-2631669436</v>
      </c>
      <c r="AG85" s="467">
        <v>0</v>
      </c>
    </row>
    <row r="86" spans="2:33" ht="12">
      <c r="B86" s="486"/>
      <c r="C86" s="487" t="s">
        <v>353</v>
      </c>
      <c r="D86" s="488">
        <v>0</v>
      </c>
      <c r="E86" s="489">
        <v>0</v>
      </c>
      <c r="F86" s="489">
        <v>0</v>
      </c>
      <c r="G86" s="488">
        <v>-268100580</v>
      </c>
      <c r="H86" s="489">
        <v>-157071520</v>
      </c>
      <c r="I86" s="489">
        <v>-165988305</v>
      </c>
      <c r="J86" s="488">
        <v>-699699499</v>
      </c>
      <c r="K86" s="489">
        <v>-992325912</v>
      </c>
      <c r="L86" s="489">
        <v>-1041607105</v>
      </c>
      <c r="M86" s="488">
        <v>-386095894</v>
      </c>
      <c r="N86" s="489">
        <v>-467945400</v>
      </c>
      <c r="O86" s="489">
        <v>-389379482</v>
      </c>
      <c r="P86" s="488">
        <v>-299679947</v>
      </c>
      <c r="Q86" s="489">
        <v>-271677147</v>
      </c>
      <c r="R86" s="489">
        <v>-230083919</v>
      </c>
      <c r="S86" s="488">
        <v>1969103</v>
      </c>
      <c r="T86" s="489">
        <v>3103553</v>
      </c>
      <c r="U86" s="489">
        <v>3056025</v>
      </c>
      <c r="V86" s="488">
        <v>-1651606817</v>
      </c>
      <c r="W86" s="489">
        <v>-1885916426</v>
      </c>
      <c r="X86" s="489">
        <v>-1824002786</v>
      </c>
      <c r="Z86" s="447"/>
      <c r="AA86" s="467"/>
      <c r="AB86" s="488">
        <v>-1651606817</v>
      </c>
      <c r="AC86" s="447">
        <v>0</v>
      </c>
      <c r="AD86" s="488">
        <v>-1885916426</v>
      </c>
      <c r="AE86" s="467">
        <v>0</v>
      </c>
      <c r="AF86" s="488">
        <v>-1824002786</v>
      </c>
      <c r="AG86" s="467">
        <v>0</v>
      </c>
    </row>
    <row r="87" spans="2:33" ht="12">
      <c r="B87" s="486"/>
      <c r="C87" s="487" t="s">
        <v>354</v>
      </c>
      <c r="D87" s="488">
        <v>0</v>
      </c>
      <c r="E87" s="489">
        <v>0</v>
      </c>
      <c r="F87" s="489">
        <v>0</v>
      </c>
      <c r="G87" s="488">
        <v>-49122888</v>
      </c>
      <c r="H87" s="489">
        <v>-39487378</v>
      </c>
      <c r="I87" s="489">
        <v>-31350429</v>
      </c>
      <c r="J87" s="488">
        <v>-49847399</v>
      </c>
      <c r="K87" s="489">
        <v>-61626347</v>
      </c>
      <c r="L87" s="489">
        <v>-58409123</v>
      </c>
      <c r="M87" s="488">
        <v>-47273727</v>
      </c>
      <c r="N87" s="489">
        <v>-62987536</v>
      </c>
      <c r="O87" s="489">
        <v>-33015871</v>
      </c>
      <c r="P87" s="488">
        <v>-98642019</v>
      </c>
      <c r="Q87" s="489">
        <v>-94012661</v>
      </c>
      <c r="R87" s="489">
        <v>-82758971</v>
      </c>
      <c r="S87" s="488">
        <v>0</v>
      </c>
      <c r="T87" s="489">
        <v>0</v>
      </c>
      <c r="U87" s="489">
        <v>0</v>
      </c>
      <c r="V87" s="488">
        <v>-244886033</v>
      </c>
      <c r="W87" s="489">
        <v>-258113922</v>
      </c>
      <c r="X87" s="489">
        <v>-205534394</v>
      </c>
      <c r="Z87" s="447"/>
      <c r="AA87" s="467"/>
      <c r="AB87" s="488">
        <v>-244886033</v>
      </c>
      <c r="AC87" s="447">
        <v>0</v>
      </c>
      <c r="AD87" s="488">
        <v>-258113922</v>
      </c>
      <c r="AE87" s="467">
        <v>0</v>
      </c>
      <c r="AF87" s="488">
        <v>-205534394</v>
      </c>
      <c r="AG87" s="467">
        <v>0</v>
      </c>
    </row>
    <row r="88" spans="2:33" ht="12">
      <c r="B88" s="486"/>
      <c r="C88" s="487" t="s">
        <v>355</v>
      </c>
      <c r="D88" s="488">
        <v>0</v>
      </c>
      <c r="E88" s="489">
        <v>0</v>
      </c>
      <c r="F88" s="489">
        <v>0</v>
      </c>
      <c r="G88" s="488">
        <v>-3305873</v>
      </c>
      <c r="H88" s="489">
        <v>-1603737</v>
      </c>
      <c r="I88" s="489">
        <v>-2887611</v>
      </c>
      <c r="J88" s="488">
        <v>-76356468</v>
      </c>
      <c r="K88" s="489">
        <v>-74851323</v>
      </c>
      <c r="L88" s="489">
        <v>-93644111</v>
      </c>
      <c r="M88" s="488">
        <v>-136015042</v>
      </c>
      <c r="N88" s="489">
        <v>-122810084</v>
      </c>
      <c r="O88" s="489">
        <v>-130555197</v>
      </c>
      <c r="P88" s="488">
        <v>-48837978</v>
      </c>
      <c r="Q88" s="489">
        <v>-43444677</v>
      </c>
      <c r="R88" s="489">
        <v>-35042438</v>
      </c>
      <c r="S88" s="488">
        <v>-1969103</v>
      </c>
      <c r="T88" s="489">
        <v>-3103553</v>
      </c>
      <c r="U88" s="489">
        <v>-3056025</v>
      </c>
      <c r="V88" s="488">
        <v>-266484464</v>
      </c>
      <c r="W88" s="489">
        <v>-245813374</v>
      </c>
      <c r="X88" s="489">
        <v>-265185382</v>
      </c>
      <c r="Z88" s="447"/>
      <c r="AA88" s="467"/>
      <c r="AB88" s="488">
        <v>-266484464</v>
      </c>
      <c r="AC88" s="447">
        <v>0</v>
      </c>
      <c r="AD88" s="488">
        <v>-245813374</v>
      </c>
      <c r="AE88" s="467">
        <v>0</v>
      </c>
      <c r="AF88" s="488">
        <v>-265185382</v>
      </c>
      <c r="AG88" s="467">
        <v>0</v>
      </c>
    </row>
    <row r="89" spans="2:33" ht="12">
      <c r="B89" s="486"/>
      <c r="C89" s="487" t="s">
        <v>356</v>
      </c>
      <c r="D89" s="488">
        <v>-2833924</v>
      </c>
      <c r="E89" s="489">
        <v>0</v>
      </c>
      <c r="F89" s="489">
        <v>0</v>
      </c>
      <c r="G89" s="488">
        <v>-42360998</v>
      </c>
      <c r="H89" s="489">
        <v>-9548782</v>
      </c>
      <c r="I89" s="489">
        <v>-9043887</v>
      </c>
      <c r="J89" s="488">
        <v>-304651448</v>
      </c>
      <c r="K89" s="489">
        <v>-257117671</v>
      </c>
      <c r="L89" s="489">
        <v>-211723204</v>
      </c>
      <c r="M89" s="488">
        <v>-86864990</v>
      </c>
      <c r="N89" s="489">
        <v>-73461305</v>
      </c>
      <c r="O89" s="489">
        <v>-81141699</v>
      </c>
      <c r="P89" s="488">
        <v>-45410131</v>
      </c>
      <c r="Q89" s="489">
        <v>-47230032</v>
      </c>
      <c r="R89" s="489">
        <v>-35038084</v>
      </c>
      <c r="S89" s="488">
        <v>0</v>
      </c>
      <c r="T89" s="489">
        <v>0</v>
      </c>
      <c r="U89" s="489">
        <v>0</v>
      </c>
      <c r="V89" s="488">
        <v>-482121491</v>
      </c>
      <c r="W89" s="489">
        <v>-387357790</v>
      </c>
      <c r="X89" s="489">
        <v>-336946874</v>
      </c>
      <c r="Z89" s="447"/>
      <c r="AA89" s="467"/>
      <c r="AB89" s="488">
        <v>-482121491</v>
      </c>
      <c r="AC89" s="447">
        <v>0</v>
      </c>
      <c r="AD89" s="488">
        <v>-387357790</v>
      </c>
      <c r="AE89" s="467">
        <v>0</v>
      </c>
      <c r="AF89" s="488">
        <v>-336946874</v>
      </c>
      <c r="AG89" s="467">
        <v>0</v>
      </c>
    </row>
    <row r="90" spans="4:33" ht="7.5" customHeight="1">
      <c r="D90" s="467"/>
      <c r="E90" s="467"/>
      <c r="F90" s="467"/>
      <c r="G90" s="467"/>
      <c r="H90" s="467"/>
      <c r="I90" s="467"/>
      <c r="J90" s="467"/>
      <c r="K90" s="467"/>
      <c r="L90" s="467"/>
      <c r="M90" s="467"/>
      <c r="N90" s="467"/>
      <c r="O90" s="467"/>
      <c r="P90" s="467"/>
      <c r="Q90" s="467"/>
      <c r="R90" s="467"/>
      <c r="S90" s="467"/>
      <c r="T90" s="467"/>
      <c r="U90" s="467"/>
      <c r="V90" s="467"/>
      <c r="W90" s="467"/>
      <c r="X90" s="467"/>
      <c r="Z90" s="447"/>
      <c r="AA90" s="467"/>
      <c r="AB90" s="467"/>
      <c r="AC90" s="447"/>
      <c r="AD90" s="467"/>
      <c r="AE90" s="467">
        <v>0</v>
      </c>
      <c r="AF90" s="467"/>
      <c r="AG90" s="467">
        <v>0</v>
      </c>
    </row>
    <row r="91" spans="2:33" ht="12">
      <c r="B91" s="462" t="s">
        <v>357</v>
      </c>
      <c r="C91" s="490"/>
      <c r="D91" s="484">
        <v>4761262</v>
      </c>
      <c r="E91" s="485">
        <v>4346811</v>
      </c>
      <c r="F91" s="485">
        <v>5160988</v>
      </c>
      <c r="G91" s="484">
        <v>507416837</v>
      </c>
      <c r="H91" s="485">
        <v>609655200</v>
      </c>
      <c r="I91" s="485">
        <v>329600942</v>
      </c>
      <c r="J91" s="484">
        <v>749324032</v>
      </c>
      <c r="K91" s="485">
        <v>627434291</v>
      </c>
      <c r="L91" s="485">
        <v>861076422</v>
      </c>
      <c r="M91" s="484">
        <v>877164654</v>
      </c>
      <c r="N91" s="485">
        <v>840883685</v>
      </c>
      <c r="O91" s="485">
        <v>967600594</v>
      </c>
      <c r="P91" s="484">
        <v>413520380</v>
      </c>
      <c r="Q91" s="485">
        <v>446292361</v>
      </c>
      <c r="R91" s="485">
        <v>413418398</v>
      </c>
      <c r="S91" s="484">
        <v>0</v>
      </c>
      <c r="T91" s="485">
        <v>-4374282</v>
      </c>
      <c r="U91" s="485">
        <v>-2156992</v>
      </c>
      <c r="V91" s="484">
        <v>2552187165</v>
      </c>
      <c r="W91" s="485">
        <v>2524238066</v>
      </c>
      <c r="X91" s="485">
        <v>2574700352</v>
      </c>
      <c r="Z91" s="447"/>
      <c r="AA91" s="467"/>
      <c r="AB91" s="484">
        <v>2552187165</v>
      </c>
      <c r="AC91" s="447">
        <v>0</v>
      </c>
      <c r="AD91" s="484">
        <v>2524238066</v>
      </c>
      <c r="AE91" s="467">
        <v>0</v>
      </c>
      <c r="AF91" s="484">
        <v>2574700352</v>
      </c>
      <c r="AG91" s="467">
        <v>0</v>
      </c>
    </row>
    <row r="92" spans="4:33" ht="6" customHeight="1">
      <c r="D92" s="467"/>
      <c r="E92" s="467"/>
      <c r="F92" s="467"/>
      <c r="G92" s="467"/>
      <c r="H92" s="467"/>
      <c r="I92" s="467"/>
      <c r="J92" s="467"/>
      <c r="K92" s="467"/>
      <c r="L92" s="467"/>
      <c r="M92" s="467"/>
      <c r="N92" s="467"/>
      <c r="O92" s="467"/>
      <c r="P92" s="467"/>
      <c r="Q92" s="467"/>
      <c r="R92" s="467"/>
      <c r="S92" s="467"/>
      <c r="T92" s="467"/>
      <c r="U92" s="467"/>
      <c r="V92" s="467"/>
      <c r="W92" s="467"/>
      <c r="X92" s="467"/>
      <c r="Z92" s="447"/>
      <c r="AA92" s="467"/>
      <c r="AB92" s="467"/>
      <c r="AC92" s="447"/>
      <c r="AD92" s="467"/>
      <c r="AE92" s="467">
        <v>0</v>
      </c>
      <c r="AF92" s="467"/>
      <c r="AG92" s="467">
        <v>0</v>
      </c>
    </row>
    <row r="93" spans="2:33" ht="12">
      <c r="B93" s="468"/>
      <c r="C93" s="473" t="s">
        <v>358</v>
      </c>
      <c r="D93" s="488">
        <v>0</v>
      </c>
      <c r="E93" s="489">
        <v>0</v>
      </c>
      <c r="F93" s="489">
        <v>0</v>
      </c>
      <c r="G93" s="488">
        <v>36385952</v>
      </c>
      <c r="H93" s="489">
        <v>38651134</v>
      </c>
      <c r="I93" s="489">
        <v>27871088</v>
      </c>
      <c r="J93" s="488">
        <v>17315365</v>
      </c>
      <c r="K93" s="489">
        <v>10165042</v>
      </c>
      <c r="L93" s="489">
        <v>12046728</v>
      </c>
      <c r="M93" s="488">
        <v>8856176</v>
      </c>
      <c r="N93" s="489">
        <v>9792909</v>
      </c>
      <c r="O93" s="489">
        <v>10209703</v>
      </c>
      <c r="P93" s="488">
        <v>4688892</v>
      </c>
      <c r="Q93" s="489">
        <v>4859848</v>
      </c>
      <c r="R93" s="489">
        <v>3969512</v>
      </c>
      <c r="S93" s="488">
        <v>0</v>
      </c>
      <c r="T93" s="489">
        <v>3632336</v>
      </c>
      <c r="U93" s="489">
        <v>1673387</v>
      </c>
      <c r="V93" s="488">
        <v>67246385</v>
      </c>
      <c r="W93" s="489">
        <v>67101269</v>
      </c>
      <c r="X93" s="489">
        <v>55770418</v>
      </c>
      <c r="Z93" s="447"/>
      <c r="AA93" s="467"/>
      <c r="AB93" s="488">
        <v>67246385</v>
      </c>
      <c r="AC93" s="447">
        <v>0</v>
      </c>
      <c r="AD93" s="488">
        <v>67101269</v>
      </c>
      <c r="AE93" s="467">
        <v>0</v>
      </c>
      <c r="AF93" s="488">
        <v>55770418</v>
      </c>
      <c r="AG93" s="467">
        <v>0</v>
      </c>
    </row>
    <row r="94" spans="2:33" ht="12">
      <c r="B94" s="468"/>
      <c r="C94" s="473" t="s">
        <v>359</v>
      </c>
      <c r="D94" s="488">
        <v>-10096380</v>
      </c>
      <c r="E94" s="489">
        <v>-6198154</v>
      </c>
      <c r="F94" s="489">
        <v>-4663987</v>
      </c>
      <c r="G94" s="488">
        <v>-223384619</v>
      </c>
      <c r="H94" s="489">
        <v>-282962098</v>
      </c>
      <c r="I94" s="489">
        <v>-182617639</v>
      </c>
      <c r="J94" s="488">
        <v>-95846256</v>
      </c>
      <c r="K94" s="489">
        <v>-99652482</v>
      </c>
      <c r="L94" s="489">
        <v>-107989443</v>
      </c>
      <c r="M94" s="488">
        <v>-51595737</v>
      </c>
      <c r="N94" s="489">
        <v>-57583893</v>
      </c>
      <c r="O94" s="489">
        <v>-55772427</v>
      </c>
      <c r="P94" s="488">
        <v>-42441106</v>
      </c>
      <c r="Q94" s="489">
        <v>-41301520</v>
      </c>
      <c r="R94" s="489">
        <v>-38624977</v>
      </c>
      <c r="S94" s="488">
        <v>0</v>
      </c>
      <c r="T94" s="489">
        <v>0</v>
      </c>
      <c r="U94" s="489">
        <v>0</v>
      </c>
      <c r="V94" s="488">
        <v>-423364098</v>
      </c>
      <c r="W94" s="489">
        <v>-487698147</v>
      </c>
      <c r="X94" s="489">
        <v>-389668473</v>
      </c>
      <c r="Z94" s="447"/>
      <c r="AA94" s="467"/>
      <c r="AB94" s="488">
        <v>-423364098</v>
      </c>
      <c r="AC94" s="447">
        <v>0</v>
      </c>
      <c r="AD94" s="488">
        <v>-487698147</v>
      </c>
      <c r="AE94" s="467">
        <v>0</v>
      </c>
      <c r="AF94" s="488">
        <v>-389668473</v>
      </c>
      <c r="AG94" s="467">
        <v>0</v>
      </c>
    </row>
    <row r="95" spans="2:33" ht="12">
      <c r="B95" s="468"/>
      <c r="C95" s="473" t="s">
        <v>360</v>
      </c>
      <c r="D95" s="488">
        <v>-34171019</v>
      </c>
      <c r="E95" s="489">
        <v>-8580775</v>
      </c>
      <c r="F95" s="489">
        <v>-904591</v>
      </c>
      <c r="G95" s="488">
        <v>-112322613</v>
      </c>
      <c r="H95" s="489">
        <v>-160072998</v>
      </c>
      <c r="I95" s="489">
        <v>-150390844</v>
      </c>
      <c r="J95" s="488">
        <v>-235273667</v>
      </c>
      <c r="K95" s="489">
        <v>-176649576</v>
      </c>
      <c r="L95" s="489">
        <v>-169097432</v>
      </c>
      <c r="M95" s="488">
        <v>-90859032</v>
      </c>
      <c r="N95" s="489">
        <v>-85846339</v>
      </c>
      <c r="O95" s="489">
        <v>-91510241</v>
      </c>
      <c r="P95" s="488">
        <v>-80074399</v>
      </c>
      <c r="Q95" s="489">
        <v>-58121007</v>
      </c>
      <c r="R95" s="489">
        <v>-52309761</v>
      </c>
      <c r="S95" s="488">
        <v>0</v>
      </c>
      <c r="T95" s="489">
        <v>741946</v>
      </c>
      <c r="U95" s="489">
        <v>483605</v>
      </c>
      <c r="V95" s="488">
        <v>-552700730</v>
      </c>
      <c r="W95" s="489">
        <v>-488528749</v>
      </c>
      <c r="X95" s="489">
        <v>-463729264</v>
      </c>
      <c r="Z95" s="447"/>
      <c r="AA95" s="467"/>
      <c r="AB95" s="488">
        <v>-552700730</v>
      </c>
      <c r="AC95" s="447">
        <v>0</v>
      </c>
      <c r="AD95" s="488">
        <v>-488528749</v>
      </c>
      <c r="AE95" s="467">
        <v>0</v>
      </c>
      <c r="AF95" s="488">
        <v>-463729264</v>
      </c>
      <c r="AG95" s="467">
        <v>0</v>
      </c>
    </row>
    <row r="96" spans="4:33" ht="12">
      <c r="D96" s="467"/>
      <c r="E96" s="467"/>
      <c r="F96" s="467"/>
      <c r="G96" s="467"/>
      <c r="H96" s="467"/>
      <c r="I96" s="467"/>
      <c r="J96" s="467"/>
      <c r="K96" s="467"/>
      <c r="L96" s="467"/>
      <c r="M96" s="467"/>
      <c r="N96" s="467"/>
      <c r="O96" s="467"/>
      <c r="P96" s="467"/>
      <c r="Q96" s="467"/>
      <c r="R96" s="467"/>
      <c r="S96" s="467"/>
      <c r="T96" s="467"/>
      <c r="U96" s="467"/>
      <c r="V96" s="467"/>
      <c r="W96" s="467"/>
      <c r="X96" s="467"/>
      <c r="Z96" s="447"/>
      <c r="AA96" s="467"/>
      <c r="AB96" s="467"/>
      <c r="AC96" s="447"/>
      <c r="AD96" s="467"/>
      <c r="AE96" s="467">
        <v>0</v>
      </c>
      <c r="AF96" s="467"/>
      <c r="AG96" s="467">
        <v>0</v>
      </c>
    </row>
    <row r="97" spans="2:33" ht="12">
      <c r="B97" s="462" t="s">
        <v>361</v>
      </c>
      <c r="C97" s="490"/>
      <c r="D97" s="484">
        <v>-39506137</v>
      </c>
      <c r="E97" s="489">
        <v>-10432118</v>
      </c>
      <c r="F97" s="489">
        <v>-407590</v>
      </c>
      <c r="G97" s="484">
        <v>208095557</v>
      </c>
      <c r="H97" s="489">
        <v>205271238</v>
      </c>
      <c r="I97" s="489">
        <v>24463547</v>
      </c>
      <c r="J97" s="484">
        <v>435519474</v>
      </c>
      <c r="K97" s="489">
        <v>361297275</v>
      </c>
      <c r="L97" s="489">
        <v>596036275</v>
      </c>
      <c r="M97" s="484">
        <v>743566061</v>
      </c>
      <c r="N97" s="489">
        <v>707246362</v>
      </c>
      <c r="O97" s="489">
        <v>830527629</v>
      </c>
      <c r="P97" s="484">
        <v>295693767</v>
      </c>
      <c r="Q97" s="489">
        <v>351729682</v>
      </c>
      <c r="R97" s="489">
        <v>326453172</v>
      </c>
      <c r="S97" s="484">
        <v>0</v>
      </c>
      <c r="T97" s="489">
        <v>0</v>
      </c>
      <c r="U97" s="489">
        <v>0</v>
      </c>
      <c r="V97" s="484">
        <v>1643368722</v>
      </c>
      <c r="W97" s="489">
        <v>1615112439</v>
      </c>
      <c r="X97" s="489">
        <v>1777073033</v>
      </c>
      <c r="Z97" s="447"/>
      <c r="AA97" s="467"/>
      <c r="AB97" s="484">
        <v>1643368722</v>
      </c>
      <c r="AC97" s="447">
        <v>0</v>
      </c>
      <c r="AD97" s="484">
        <v>1615112439</v>
      </c>
      <c r="AE97" s="467">
        <v>0</v>
      </c>
      <c r="AF97" s="484">
        <v>1777073033</v>
      </c>
      <c r="AG97" s="467">
        <v>0</v>
      </c>
    </row>
    <row r="98" spans="4:33" ht="7.5" customHeight="1">
      <c r="D98" s="467"/>
      <c r="E98" s="467"/>
      <c r="F98" s="467"/>
      <c r="G98" s="467"/>
      <c r="H98" s="467"/>
      <c r="I98" s="467"/>
      <c r="J98" s="467"/>
      <c r="K98" s="467"/>
      <c r="L98" s="467"/>
      <c r="M98" s="467"/>
      <c r="N98" s="467"/>
      <c r="O98" s="467"/>
      <c r="P98" s="467"/>
      <c r="Q98" s="467"/>
      <c r="R98" s="467"/>
      <c r="S98" s="467"/>
      <c r="T98" s="467"/>
      <c r="U98" s="467"/>
      <c r="V98" s="467"/>
      <c r="W98" s="467"/>
      <c r="X98" s="467"/>
      <c r="Z98" s="447"/>
      <c r="AA98" s="467"/>
      <c r="AB98" s="467"/>
      <c r="AC98" s="447"/>
      <c r="AD98" s="467"/>
      <c r="AE98" s="467">
        <v>0</v>
      </c>
      <c r="AF98" s="467"/>
      <c r="AG98" s="467">
        <v>0</v>
      </c>
    </row>
    <row r="99" spans="2:33" ht="12">
      <c r="B99" s="486"/>
      <c r="C99" s="473" t="s">
        <v>362</v>
      </c>
      <c r="D99" s="488">
        <v>-144304</v>
      </c>
      <c r="E99" s="489">
        <v>0</v>
      </c>
      <c r="F99" s="489">
        <v>0</v>
      </c>
      <c r="G99" s="488">
        <v>-41882784</v>
      </c>
      <c r="H99" s="489">
        <v>-48164380</v>
      </c>
      <c r="I99" s="489">
        <v>-34457311</v>
      </c>
      <c r="J99" s="488">
        <v>-100485832</v>
      </c>
      <c r="K99" s="489">
        <v>-93577654</v>
      </c>
      <c r="L99" s="489">
        <v>-126219710</v>
      </c>
      <c r="M99" s="488">
        <v>-101069493</v>
      </c>
      <c r="N99" s="489">
        <v>-98604705</v>
      </c>
      <c r="O99" s="489">
        <v>-115830740</v>
      </c>
      <c r="P99" s="488">
        <v>-76416628</v>
      </c>
      <c r="Q99" s="489">
        <v>-80195458</v>
      </c>
      <c r="R99" s="489">
        <v>-74234989</v>
      </c>
      <c r="S99" s="488">
        <v>0</v>
      </c>
      <c r="T99" s="489">
        <v>0</v>
      </c>
      <c r="U99" s="489">
        <v>0</v>
      </c>
      <c r="V99" s="488">
        <v>-319999041</v>
      </c>
      <c r="W99" s="489">
        <v>-320542197</v>
      </c>
      <c r="X99" s="489">
        <v>-350742750</v>
      </c>
      <c r="Z99" s="447"/>
      <c r="AA99" s="467"/>
      <c r="AB99" s="488">
        <v>-319999041</v>
      </c>
      <c r="AC99" s="447">
        <v>0</v>
      </c>
      <c r="AD99" s="488">
        <v>-320542197</v>
      </c>
      <c r="AE99" s="467">
        <v>0</v>
      </c>
      <c r="AF99" s="488">
        <v>-350742750</v>
      </c>
      <c r="AG99" s="467">
        <v>0</v>
      </c>
    </row>
    <row r="100" spans="2:33" ht="24">
      <c r="B100" s="486"/>
      <c r="C100" s="473" t="s">
        <v>363</v>
      </c>
      <c r="D100" s="488">
        <v>-1068657</v>
      </c>
      <c r="E100" s="489">
        <v>0</v>
      </c>
      <c r="F100" s="489">
        <v>0</v>
      </c>
      <c r="G100" s="488">
        <v>-9255836</v>
      </c>
      <c r="H100" s="489">
        <v>-2289187</v>
      </c>
      <c r="I100" s="489">
        <v>-2641255</v>
      </c>
      <c r="J100" s="488">
        <v>-70475908</v>
      </c>
      <c r="K100" s="489">
        <v>-31029774</v>
      </c>
      <c r="L100" s="489">
        <v>-29563651</v>
      </c>
      <c r="M100" s="488">
        <v>-24025279</v>
      </c>
      <c r="N100" s="489">
        <v>-189779</v>
      </c>
      <c r="O100" s="489">
        <v>-3189097</v>
      </c>
      <c r="P100" s="488">
        <v>-1388976</v>
      </c>
      <c r="Q100" s="489">
        <v>-6303016</v>
      </c>
      <c r="R100" s="489">
        <v>-2935939</v>
      </c>
      <c r="S100" s="488"/>
      <c r="T100" s="489">
        <v>0</v>
      </c>
      <c r="U100" s="489">
        <v>0</v>
      </c>
      <c r="V100" s="488">
        <v>-106214656</v>
      </c>
      <c r="W100" s="489">
        <v>-39811756</v>
      </c>
      <c r="X100" s="489">
        <v>-38329942</v>
      </c>
      <c r="Z100" s="447"/>
      <c r="AA100" s="467"/>
      <c r="AB100" s="488">
        <v>-106214656</v>
      </c>
      <c r="AC100" s="447">
        <v>0</v>
      </c>
      <c r="AD100" s="488">
        <v>-39811756</v>
      </c>
      <c r="AE100" s="467">
        <v>0</v>
      </c>
      <c r="AF100" s="488">
        <v>-38329942</v>
      </c>
      <c r="AG100" s="467">
        <v>0</v>
      </c>
    </row>
    <row r="101" spans="2:33" ht="12">
      <c r="B101" s="491"/>
      <c r="C101" s="491"/>
      <c r="D101" s="492"/>
      <c r="E101" s="493"/>
      <c r="F101" s="493"/>
      <c r="G101" s="492"/>
      <c r="H101" s="493"/>
      <c r="I101" s="493"/>
      <c r="J101" s="492"/>
      <c r="K101" s="493"/>
      <c r="L101" s="493"/>
      <c r="M101" s="492"/>
      <c r="N101" s="493"/>
      <c r="O101" s="493"/>
      <c r="P101" s="492"/>
      <c r="Q101" s="493"/>
      <c r="R101" s="493"/>
      <c r="S101" s="492"/>
      <c r="T101" s="493"/>
      <c r="U101" s="493"/>
      <c r="V101" s="492"/>
      <c r="W101" s="493"/>
      <c r="X101" s="493"/>
      <c r="Z101" s="447"/>
      <c r="AA101" s="467"/>
      <c r="AB101" s="492"/>
      <c r="AC101" s="447"/>
      <c r="AD101" s="492"/>
      <c r="AE101" s="467"/>
      <c r="AF101" s="492"/>
      <c r="AG101" s="467">
        <v>0</v>
      </c>
    </row>
    <row r="102" spans="4:33" ht="12" hidden="1">
      <c r="D102" s="467"/>
      <c r="E102" s="467">
        <v>-10432118</v>
      </c>
      <c r="F102" s="467">
        <v>-407590</v>
      </c>
      <c r="G102" s="467"/>
      <c r="H102" s="467">
        <v>154817671</v>
      </c>
      <c r="I102" s="494">
        <v>-12635019</v>
      </c>
      <c r="J102" s="467"/>
      <c r="K102" s="467">
        <v>236689847</v>
      </c>
      <c r="L102" s="494">
        <v>440252914</v>
      </c>
      <c r="M102" s="467"/>
      <c r="N102" s="467">
        <v>608451878</v>
      </c>
      <c r="O102" s="494">
        <v>711507792</v>
      </c>
      <c r="P102" s="467"/>
      <c r="Q102" s="467">
        <v>265231208</v>
      </c>
      <c r="R102" s="494">
        <v>249282244</v>
      </c>
      <c r="S102" s="467"/>
      <c r="T102" s="467">
        <v>0</v>
      </c>
      <c r="U102" s="494">
        <v>0</v>
      </c>
      <c r="V102" s="467"/>
      <c r="W102" s="467"/>
      <c r="X102" s="467"/>
      <c r="Z102" s="447"/>
      <c r="AA102" s="467"/>
      <c r="AB102" s="467"/>
      <c r="AC102" s="447"/>
      <c r="AD102" s="467"/>
      <c r="AE102" s="467">
        <v>0</v>
      </c>
      <c r="AF102" s="467"/>
      <c r="AG102" s="467">
        <v>0</v>
      </c>
    </row>
    <row r="103" spans="2:33" ht="12">
      <c r="B103" s="462" t="s">
        <v>364</v>
      </c>
      <c r="C103" s="490"/>
      <c r="D103" s="484">
        <v>-40719098</v>
      </c>
      <c r="E103" s="495"/>
      <c r="F103" s="495"/>
      <c r="G103" s="484">
        <v>156956937</v>
      </c>
      <c r="H103" s="496"/>
      <c r="I103" s="495"/>
      <c r="J103" s="484">
        <v>264557734</v>
      </c>
      <c r="K103" s="496"/>
      <c r="L103" s="495"/>
      <c r="M103" s="484">
        <v>618471289</v>
      </c>
      <c r="N103" s="496"/>
      <c r="O103" s="495"/>
      <c r="P103" s="484">
        <v>217888163</v>
      </c>
      <c r="Q103" s="496"/>
      <c r="R103" s="495"/>
      <c r="S103" s="484">
        <v>0</v>
      </c>
      <c r="T103" s="496"/>
      <c r="U103" s="495"/>
      <c r="V103" s="484">
        <v>1217155025</v>
      </c>
      <c r="W103" s="495">
        <v>1254758486</v>
      </c>
      <c r="X103" s="495">
        <v>1388000341</v>
      </c>
      <c r="Z103" s="447"/>
      <c r="AA103" s="467"/>
      <c r="AB103" s="484">
        <v>1217155025</v>
      </c>
      <c r="AC103" s="447">
        <v>0</v>
      </c>
      <c r="AD103" s="484">
        <v>1254758486</v>
      </c>
      <c r="AE103" s="467">
        <v>0</v>
      </c>
      <c r="AF103" s="484">
        <v>1388000341</v>
      </c>
      <c r="AG103" s="467">
        <v>0</v>
      </c>
    </row>
    <row r="104" spans="2:33" ht="4.5" customHeight="1">
      <c r="B104" s="497"/>
      <c r="C104" s="498"/>
      <c r="D104" s="467"/>
      <c r="E104" s="467"/>
      <c r="F104" s="467"/>
      <c r="G104" s="467"/>
      <c r="H104" s="467"/>
      <c r="I104" s="467"/>
      <c r="J104" s="467"/>
      <c r="K104" s="467"/>
      <c r="L104" s="467"/>
      <c r="M104" s="467"/>
      <c r="N104" s="467"/>
      <c r="O104" s="467"/>
      <c r="P104" s="467"/>
      <c r="Q104" s="467"/>
      <c r="R104" s="467"/>
      <c r="S104" s="467"/>
      <c r="T104" s="467"/>
      <c r="U104" s="467"/>
      <c r="V104" s="467"/>
      <c r="W104" s="467"/>
      <c r="X104" s="467"/>
      <c r="Z104" s="447"/>
      <c r="AA104" s="467"/>
      <c r="AB104" s="467"/>
      <c r="AC104" s="447"/>
      <c r="AD104" s="467"/>
      <c r="AE104" s="467">
        <v>0</v>
      </c>
      <c r="AF104" s="467"/>
      <c r="AG104" s="467">
        <v>0</v>
      </c>
    </row>
    <row r="105" spans="2:33" ht="12">
      <c r="B105" s="462" t="s">
        <v>365</v>
      </c>
      <c r="C105" s="490"/>
      <c r="D105" s="484">
        <v>19437204</v>
      </c>
      <c r="E105" s="485">
        <v>-1613675</v>
      </c>
      <c r="F105" s="485">
        <v>2287603</v>
      </c>
      <c r="G105" s="484">
        <v>-103841461</v>
      </c>
      <c r="H105" s="485">
        <v>130614694</v>
      </c>
      <c r="I105" s="485">
        <v>-39636349</v>
      </c>
      <c r="J105" s="484">
        <v>-55750402</v>
      </c>
      <c r="K105" s="485">
        <v>708538</v>
      </c>
      <c r="L105" s="485">
        <v>-127456000</v>
      </c>
      <c r="M105" s="484">
        <v>-133313204</v>
      </c>
      <c r="N105" s="485">
        <v>-67348700</v>
      </c>
      <c r="O105" s="485">
        <v>-61236977</v>
      </c>
      <c r="P105" s="484">
        <v>-23243195</v>
      </c>
      <c r="Q105" s="485">
        <v>-34073918</v>
      </c>
      <c r="R105" s="485">
        <v>-23920963</v>
      </c>
      <c r="S105" s="484">
        <v>0</v>
      </c>
      <c r="T105" s="485">
        <v>0</v>
      </c>
      <c r="U105" s="485">
        <v>36646457</v>
      </c>
      <c r="V105" s="484">
        <v>-296711058</v>
      </c>
      <c r="W105" s="485">
        <v>28286939</v>
      </c>
      <c r="X105" s="485">
        <v>-213316229</v>
      </c>
      <c r="Z105" s="447"/>
      <c r="AA105" s="467"/>
      <c r="AB105" s="484">
        <v>-296711058</v>
      </c>
      <c r="AC105" s="447"/>
      <c r="AD105" s="484">
        <v>28286939</v>
      </c>
      <c r="AE105" s="467">
        <v>0</v>
      </c>
      <c r="AF105" s="484">
        <v>-213316229</v>
      </c>
      <c r="AG105" s="467">
        <v>0</v>
      </c>
    </row>
    <row r="106" spans="2:33" ht="12">
      <c r="B106" s="462"/>
      <c r="C106" s="490" t="s">
        <v>366</v>
      </c>
      <c r="D106" s="484">
        <v>33834485</v>
      </c>
      <c r="E106" s="485">
        <v>23085427</v>
      </c>
      <c r="F106" s="485">
        <v>37359473</v>
      </c>
      <c r="G106" s="484">
        <v>42151978</v>
      </c>
      <c r="H106" s="485">
        <v>141071582</v>
      </c>
      <c r="I106" s="485">
        <v>112698022</v>
      </c>
      <c r="J106" s="484">
        <v>94951239</v>
      </c>
      <c r="K106" s="485">
        <v>118746948</v>
      </c>
      <c r="L106" s="485">
        <v>88275167</v>
      </c>
      <c r="M106" s="484">
        <v>16189617</v>
      </c>
      <c r="N106" s="485">
        <v>10037527</v>
      </c>
      <c r="O106" s="485">
        <v>18603031</v>
      </c>
      <c r="P106" s="484">
        <v>4607815</v>
      </c>
      <c r="Q106" s="485">
        <v>4305859</v>
      </c>
      <c r="R106" s="485">
        <v>3921832</v>
      </c>
      <c r="S106" s="484">
        <v>-4797620</v>
      </c>
      <c r="T106" s="485">
        <v>-2477071</v>
      </c>
      <c r="U106" s="485">
        <v>-9735763</v>
      </c>
      <c r="V106" s="484">
        <v>186937514</v>
      </c>
      <c r="W106" s="485">
        <v>294770272</v>
      </c>
      <c r="X106" s="485">
        <v>251121762</v>
      </c>
      <c r="Z106" s="447"/>
      <c r="AA106" s="467"/>
      <c r="AB106" s="484">
        <v>186937514</v>
      </c>
      <c r="AC106" s="447">
        <v>0</v>
      </c>
      <c r="AD106" s="484">
        <v>294770272</v>
      </c>
      <c r="AE106" s="467">
        <v>0</v>
      </c>
      <c r="AF106" s="484">
        <v>251121762</v>
      </c>
      <c r="AG106" s="467">
        <v>0</v>
      </c>
    </row>
    <row r="107" spans="2:33" ht="12">
      <c r="B107" s="486"/>
      <c r="C107" s="487" t="s">
        <v>367</v>
      </c>
      <c r="D107" s="488">
        <v>30065485</v>
      </c>
      <c r="E107" s="489">
        <v>23058503</v>
      </c>
      <c r="F107" s="489">
        <v>27551155</v>
      </c>
      <c r="G107" s="488">
        <v>34854462</v>
      </c>
      <c r="H107" s="489">
        <v>76904478</v>
      </c>
      <c r="I107" s="489">
        <v>4063184</v>
      </c>
      <c r="J107" s="488">
        <v>20981818</v>
      </c>
      <c r="K107" s="489">
        <v>15980631</v>
      </c>
      <c r="L107" s="489">
        <v>39601245</v>
      </c>
      <c r="M107" s="488">
        <v>13534226</v>
      </c>
      <c r="N107" s="489">
        <v>6394711</v>
      </c>
      <c r="O107" s="489">
        <v>13228981</v>
      </c>
      <c r="P107" s="488">
        <v>2208954</v>
      </c>
      <c r="Q107" s="489">
        <v>1976131</v>
      </c>
      <c r="R107" s="489">
        <v>2132408</v>
      </c>
      <c r="S107" s="488"/>
      <c r="T107" s="489"/>
      <c r="U107" s="489"/>
      <c r="V107" s="488">
        <v>101644945</v>
      </c>
      <c r="W107" s="489">
        <v>124314454</v>
      </c>
      <c r="X107" s="489">
        <v>86576973</v>
      </c>
      <c r="Z107" s="447"/>
      <c r="AA107" s="467"/>
      <c r="AB107" s="488"/>
      <c r="AC107" s="447"/>
      <c r="AD107" s="488"/>
      <c r="AE107" s="467"/>
      <c r="AF107" s="488"/>
      <c r="AG107" s="467"/>
    </row>
    <row r="108" spans="2:33" ht="12">
      <c r="B108" s="486"/>
      <c r="C108" s="487" t="s">
        <v>368</v>
      </c>
      <c r="D108" s="488">
        <v>3769000</v>
      </c>
      <c r="E108" s="489">
        <v>26924</v>
      </c>
      <c r="F108" s="489">
        <v>9808318</v>
      </c>
      <c r="G108" s="488">
        <v>7297516</v>
      </c>
      <c r="H108" s="489">
        <v>64167104</v>
      </c>
      <c r="I108" s="489">
        <v>108634838</v>
      </c>
      <c r="J108" s="488">
        <v>73969421</v>
      </c>
      <c r="K108" s="489">
        <v>102766317</v>
      </c>
      <c r="L108" s="489">
        <v>48673922</v>
      </c>
      <c r="M108" s="488">
        <v>2655391</v>
      </c>
      <c r="N108" s="489">
        <v>3642816</v>
      </c>
      <c r="O108" s="489">
        <v>5374050</v>
      </c>
      <c r="P108" s="488">
        <v>2398861</v>
      </c>
      <c r="Q108" s="489">
        <v>2329728</v>
      </c>
      <c r="R108" s="489">
        <v>1789424</v>
      </c>
      <c r="S108" s="488">
        <v>-4797620</v>
      </c>
      <c r="T108" s="489">
        <v>-2477071</v>
      </c>
      <c r="U108" s="489">
        <v>-9735763</v>
      </c>
      <c r="V108" s="488">
        <v>85292569</v>
      </c>
      <c r="W108" s="489">
        <v>170455818</v>
      </c>
      <c r="X108" s="489">
        <v>164544789</v>
      </c>
      <c r="Z108" s="447"/>
      <c r="AA108" s="467"/>
      <c r="AB108" s="488"/>
      <c r="AC108" s="447"/>
      <c r="AD108" s="488"/>
      <c r="AE108" s="467"/>
      <c r="AF108" s="488"/>
      <c r="AG108" s="467"/>
    </row>
    <row r="109" spans="2:33" ht="12">
      <c r="B109" s="462"/>
      <c r="C109" s="490" t="s">
        <v>369</v>
      </c>
      <c r="D109" s="484">
        <v>-25337374</v>
      </c>
      <c r="E109" s="485">
        <v>-23676545</v>
      </c>
      <c r="F109" s="485">
        <v>-22139600</v>
      </c>
      <c r="G109" s="484">
        <v>-168218270</v>
      </c>
      <c r="H109" s="485">
        <v>-111418295</v>
      </c>
      <c r="I109" s="485">
        <v>-90124247</v>
      </c>
      <c r="J109" s="484">
        <v>-156997166</v>
      </c>
      <c r="K109" s="485">
        <v>-142493697</v>
      </c>
      <c r="L109" s="485">
        <v>-227554883</v>
      </c>
      <c r="M109" s="484">
        <v>-149795850</v>
      </c>
      <c r="N109" s="485">
        <v>-78846539</v>
      </c>
      <c r="O109" s="485">
        <v>-78795617</v>
      </c>
      <c r="P109" s="484">
        <v>-27105556</v>
      </c>
      <c r="Q109" s="485">
        <v>-31497335</v>
      </c>
      <c r="R109" s="485">
        <v>-23435746</v>
      </c>
      <c r="S109" s="484">
        <v>4653223</v>
      </c>
      <c r="T109" s="485">
        <v>2477071</v>
      </c>
      <c r="U109" s="485">
        <v>9735764</v>
      </c>
      <c r="V109" s="484">
        <v>-522800993</v>
      </c>
      <c r="W109" s="485">
        <v>-385455340</v>
      </c>
      <c r="X109" s="485">
        <v>-432314329</v>
      </c>
      <c r="Z109" s="447"/>
      <c r="AA109" s="467"/>
      <c r="AB109" s="484">
        <v>-522800993</v>
      </c>
      <c r="AC109" s="447">
        <v>0</v>
      </c>
      <c r="AD109" s="484">
        <v>-385455340</v>
      </c>
      <c r="AE109" s="467">
        <v>0</v>
      </c>
      <c r="AF109" s="484">
        <v>-432314329</v>
      </c>
      <c r="AG109" s="467">
        <v>0</v>
      </c>
    </row>
    <row r="110" spans="2:33" ht="12">
      <c r="B110" s="486"/>
      <c r="C110" s="487" t="s">
        <v>370</v>
      </c>
      <c r="D110" s="488">
        <v>-522</v>
      </c>
      <c r="E110" s="489">
        <v>-974</v>
      </c>
      <c r="F110" s="489">
        <v>0</v>
      </c>
      <c r="G110" s="488">
        <v>-1484758</v>
      </c>
      <c r="H110" s="489">
        <v>-6430781</v>
      </c>
      <c r="I110" s="489">
        <v>-11090608</v>
      </c>
      <c r="J110" s="488">
        <v>-33369245</v>
      </c>
      <c r="K110" s="489">
        <v>-17755433</v>
      </c>
      <c r="L110" s="489">
        <v>-8986098</v>
      </c>
      <c r="M110" s="488">
        <v>-16719506</v>
      </c>
      <c r="N110" s="489">
        <v>-8596624</v>
      </c>
      <c r="O110" s="489">
        <v>-6395703</v>
      </c>
      <c r="P110" s="488">
        <v>-5734946</v>
      </c>
      <c r="Q110" s="489">
        <v>-6137221</v>
      </c>
      <c r="R110" s="489">
        <v>-6589317</v>
      </c>
      <c r="S110" s="488"/>
      <c r="T110" s="489"/>
      <c r="U110" s="489"/>
      <c r="V110" s="488">
        <v>-57308977</v>
      </c>
      <c r="W110" s="489">
        <v>-38921033</v>
      </c>
      <c r="X110" s="489">
        <v>-33061726</v>
      </c>
      <c r="Z110" s="447"/>
      <c r="AA110" s="467"/>
      <c r="AB110" s="488"/>
      <c r="AC110" s="447"/>
      <c r="AD110" s="488"/>
      <c r="AE110" s="467"/>
      <c r="AF110" s="488"/>
      <c r="AG110" s="467"/>
    </row>
    <row r="111" spans="2:33" ht="12">
      <c r="B111" s="486"/>
      <c r="C111" s="487" t="s">
        <v>371</v>
      </c>
      <c r="D111" s="488">
        <v>-15935517</v>
      </c>
      <c r="E111" s="489">
        <v>-14045548</v>
      </c>
      <c r="F111" s="489">
        <v>-12984782</v>
      </c>
      <c r="G111" s="488">
        <v>0</v>
      </c>
      <c r="H111" s="489"/>
      <c r="I111" s="489">
        <v>0</v>
      </c>
      <c r="J111" s="488">
        <v>-39355313</v>
      </c>
      <c r="K111" s="489">
        <v>-49470132</v>
      </c>
      <c r="L111" s="489">
        <v>-43100513</v>
      </c>
      <c r="M111" s="488">
        <v>-119681990</v>
      </c>
      <c r="N111" s="489">
        <v>-98156546</v>
      </c>
      <c r="O111" s="489">
        <v>-99009223</v>
      </c>
      <c r="P111" s="488">
        <v>-17634203</v>
      </c>
      <c r="Q111" s="489">
        <v>-17586333</v>
      </c>
      <c r="R111" s="489">
        <v>-17194239</v>
      </c>
      <c r="S111" s="488"/>
      <c r="T111" s="489"/>
      <c r="U111" s="489"/>
      <c r="V111" s="488">
        <v>-192607023</v>
      </c>
      <c r="W111" s="489">
        <v>-179258559</v>
      </c>
      <c r="X111" s="489">
        <v>-172288757</v>
      </c>
      <c r="Z111" s="447"/>
      <c r="AA111" s="467"/>
      <c r="AB111" s="488"/>
      <c r="AC111" s="447"/>
      <c r="AD111" s="488"/>
      <c r="AE111" s="467"/>
      <c r="AF111" s="488"/>
      <c r="AG111" s="467"/>
    </row>
    <row r="112" spans="2:33" ht="12">
      <c r="B112" s="486"/>
      <c r="C112" s="487" t="s">
        <v>372</v>
      </c>
      <c r="D112" s="488">
        <v>-9401335</v>
      </c>
      <c r="E112" s="489">
        <v>-9630023</v>
      </c>
      <c r="F112" s="489">
        <v>-9154818</v>
      </c>
      <c r="G112" s="488">
        <v>-166733512</v>
      </c>
      <c r="H112" s="489">
        <v>-104987514</v>
      </c>
      <c r="I112" s="489">
        <v>-79033639</v>
      </c>
      <c r="J112" s="488">
        <v>-84272608</v>
      </c>
      <c r="K112" s="489">
        <v>-75268132</v>
      </c>
      <c r="L112" s="489">
        <v>-175468272</v>
      </c>
      <c r="M112" s="488">
        <v>-13394354</v>
      </c>
      <c r="N112" s="489">
        <v>27906631</v>
      </c>
      <c r="O112" s="489">
        <v>26609309</v>
      </c>
      <c r="P112" s="488">
        <v>-3736407</v>
      </c>
      <c r="Q112" s="489">
        <v>-7773781</v>
      </c>
      <c r="R112" s="489">
        <v>347810</v>
      </c>
      <c r="S112" s="488">
        <v>4653223</v>
      </c>
      <c r="T112" s="489">
        <v>2477071</v>
      </c>
      <c r="U112" s="489">
        <v>9735764</v>
      </c>
      <c r="V112" s="488">
        <v>-272884993</v>
      </c>
      <c r="W112" s="489">
        <v>-167275748</v>
      </c>
      <c r="X112" s="489">
        <v>-226963846</v>
      </c>
      <c r="Z112" s="447"/>
      <c r="AA112" s="467"/>
      <c r="AB112" s="488"/>
      <c r="AC112" s="447"/>
      <c r="AD112" s="488"/>
      <c r="AE112" s="467"/>
      <c r="AF112" s="488"/>
      <c r="AG112" s="467"/>
    </row>
    <row r="113" spans="2:33" ht="12">
      <c r="B113" s="486"/>
      <c r="C113" s="473" t="s">
        <v>373</v>
      </c>
      <c r="D113" s="488">
        <v>-698141</v>
      </c>
      <c r="E113" s="489">
        <v>-9266040</v>
      </c>
      <c r="F113" s="489">
        <v>-13630068</v>
      </c>
      <c r="G113" s="488">
        <v>0</v>
      </c>
      <c r="H113" s="489">
        <v>0</v>
      </c>
      <c r="I113" s="489">
        <v>0</v>
      </c>
      <c r="J113" s="488">
        <v>0</v>
      </c>
      <c r="K113" s="489">
        <v>0</v>
      </c>
      <c r="L113" s="489">
        <v>0</v>
      </c>
      <c r="M113" s="488">
        <v>0</v>
      </c>
      <c r="N113" s="489">
        <v>0</v>
      </c>
      <c r="O113" s="489">
        <v>0</v>
      </c>
      <c r="P113" s="488">
        <v>0</v>
      </c>
      <c r="Q113" s="489">
        <v>0</v>
      </c>
      <c r="R113" s="489">
        <v>0</v>
      </c>
      <c r="S113" s="488">
        <v>0</v>
      </c>
      <c r="T113" s="489">
        <v>0</v>
      </c>
      <c r="U113" s="489">
        <v>0</v>
      </c>
      <c r="V113" s="488">
        <v>-698141</v>
      </c>
      <c r="W113" s="489">
        <v>-9266040</v>
      </c>
      <c r="X113" s="489">
        <v>-13630068</v>
      </c>
      <c r="Z113" s="447"/>
      <c r="AA113" s="467"/>
      <c r="AB113" s="488">
        <v>-698141</v>
      </c>
      <c r="AC113" s="447">
        <v>0</v>
      </c>
      <c r="AD113" s="488">
        <v>-9266040</v>
      </c>
      <c r="AE113" s="467">
        <v>0</v>
      </c>
      <c r="AF113" s="488">
        <v>-13630068</v>
      </c>
      <c r="AG113" s="467">
        <v>0</v>
      </c>
    </row>
    <row r="114" spans="2:33" ht="12">
      <c r="B114" s="486"/>
      <c r="C114" s="473" t="s">
        <v>374</v>
      </c>
      <c r="D114" s="484">
        <v>11638234</v>
      </c>
      <c r="E114" s="485">
        <v>8243483</v>
      </c>
      <c r="F114" s="485">
        <v>697798</v>
      </c>
      <c r="G114" s="484">
        <v>22224831</v>
      </c>
      <c r="H114" s="485">
        <v>100961407</v>
      </c>
      <c r="I114" s="485">
        <v>-62210124</v>
      </c>
      <c r="J114" s="484">
        <v>6295525</v>
      </c>
      <c r="K114" s="485">
        <v>24455287</v>
      </c>
      <c r="L114" s="485">
        <v>11823716</v>
      </c>
      <c r="M114" s="484">
        <v>293029</v>
      </c>
      <c r="N114" s="485">
        <v>1460312</v>
      </c>
      <c r="O114" s="485">
        <v>-1044391</v>
      </c>
      <c r="P114" s="484">
        <v>-745454</v>
      </c>
      <c r="Q114" s="485">
        <v>-6882442</v>
      </c>
      <c r="R114" s="485">
        <v>-4407049</v>
      </c>
      <c r="S114" s="484">
        <v>144397</v>
      </c>
      <c r="T114" s="485">
        <v>0</v>
      </c>
      <c r="U114" s="485">
        <v>36646456</v>
      </c>
      <c r="V114" s="484">
        <v>39850562</v>
      </c>
      <c r="W114" s="485">
        <v>128238047</v>
      </c>
      <c r="X114" s="485">
        <v>-18493594</v>
      </c>
      <c r="Z114" s="447"/>
      <c r="AA114" s="467"/>
      <c r="AB114" s="484">
        <v>39850562</v>
      </c>
      <c r="AC114" s="447">
        <v>0</v>
      </c>
      <c r="AD114" s="484">
        <v>128238047</v>
      </c>
      <c r="AE114" s="467">
        <v>0</v>
      </c>
      <c r="AF114" s="484">
        <v>-18493594</v>
      </c>
      <c r="AG114" s="467">
        <v>0</v>
      </c>
    </row>
    <row r="115" spans="2:33" ht="12">
      <c r="B115" s="486"/>
      <c r="C115" s="487" t="s">
        <v>375</v>
      </c>
      <c r="D115" s="488">
        <v>53920867</v>
      </c>
      <c r="E115" s="489">
        <v>61064473</v>
      </c>
      <c r="F115" s="489">
        <v>73497873</v>
      </c>
      <c r="G115" s="488">
        <v>55206016</v>
      </c>
      <c r="H115" s="489">
        <v>193605073</v>
      </c>
      <c r="I115" s="489">
        <v>17360161</v>
      </c>
      <c r="J115" s="488">
        <v>47341313</v>
      </c>
      <c r="K115" s="489">
        <v>51717523</v>
      </c>
      <c r="L115" s="489">
        <v>16882667</v>
      </c>
      <c r="M115" s="488">
        <v>4205567</v>
      </c>
      <c r="N115" s="489">
        <v>3433799</v>
      </c>
      <c r="O115" s="489">
        <v>1520289</v>
      </c>
      <c r="P115" s="488">
        <v>25166630</v>
      </c>
      <c r="Q115" s="489">
        <v>3435721</v>
      </c>
      <c r="R115" s="489">
        <v>3950172</v>
      </c>
      <c r="S115" s="488">
        <v>-11371816</v>
      </c>
      <c r="T115" s="489">
        <v>-38247318</v>
      </c>
      <c r="U115" s="489">
        <v>-11842150</v>
      </c>
      <c r="V115" s="488">
        <v>174468577</v>
      </c>
      <c r="W115" s="489">
        <v>275009271</v>
      </c>
      <c r="X115" s="489">
        <v>101369012</v>
      </c>
      <c r="Z115" s="447"/>
      <c r="AA115" s="467"/>
      <c r="AB115" s="488">
        <v>174468577</v>
      </c>
      <c r="AC115" s="447">
        <v>0</v>
      </c>
      <c r="AD115" s="488">
        <v>275009271</v>
      </c>
      <c r="AE115" s="467">
        <v>0</v>
      </c>
      <c r="AF115" s="488">
        <v>101369012</v>
      </c>
      <c r="AG115" s="467">
        <v>0</v>
      </c>
    </row>
    <row r="116" spans="2:33" ht="12">
      <c r="B116" s="486"/>
      <c r="C116" s="487" t="s">
        <v>376</v>
      </c>
      <c r="D116" s="488">
        <v>-42282633</v>
      </c>
      <c r="E116" s="489">
        <v>-52820990</v>
      </c>
      <c r="F116" s="489">
        <v>-72800075</v>
      </c>
      <c r="G116" s="488">
        <v>-32981185</v>
      </c>
      <c r="H116" s="489">
        <v>-92643666</v>
      </c>
      <c r="I116" s="489">
        <v>-79570285</v>
      </c>
      <c r="J116" s="488">
        <v>-41045788</v>
      </c>
      <c r="K116" s="489">
        <v>-27262236</v>
      </c>
      <c r="L116" s="489">
        <v>-5058951</v>
      </c>
      <c r="M116" s="488">
        <v>-3912538</v>
      </c>
      <c r="N116" s="489">
        <v>-1973487</v>
      </c>
      <c r="O116" s="489">
        <v>-2564680</v>
      </c>
      <c r="P116" s="488">
        <v>-25912084</v>
      </c>
      <c r="Q116" s="489">
        <v>-10318163</v>
      </c>
      <c r="R116" s="489">
        <v>-8357221</v>
      </c>
      <c r="S116" s="488">
        <v>11516213</v>
      </c>
      <c r="T116" s="489">
        <v>38247318</v>
      </c>
      <c r="U116" s="489">
        <v>48488606</v>
      </c>
      <c r="V116" s="488">
        <v>-134618015</v>
      </c>
      <c r="W116" s="489">
        <v>-146771224</v>
      </c>
      <c r="X116" s="489">
        <v>-119862606</v>
      </c>
      <c r="Z116" s="447"/>
      <c r="AA116" s="467"/>
      <c r="AB116" s="488">
        <v>-134618015</v>
      </c>
      <c r="AC116" s="447">
        <v>0</v>
      </c>
      <c r="AD116" s="488">
        <v>-146771224</v>
      </c>
      <c r="AE116" s="467">
        <v>0</v>
      </c>
      <c r="AF116" s="488">
        <v>-119862606</v>
      </c>
      <c r="AG116" s="467">
        <v>0</v>
      </c>
    </row>
    <row r="117" spans="4:33" ht="6.75" customHeight="1">
      <c r="D117" s="467"/>
      <c r="E117" s="467"/>
      <c r="F117" s="467"/>
      <c r="G117" s="467"/>
      <c r="H117" s="467"/>
      <c r="I117" s="467"/>
      <c r="J117" s="467"/>
      <c r="K117" s="467"/>
      <c r="L117" s="467"/>
      <c r="M117" s="467"/>
      <c r="N117" s="467"/>
      <c r="O117" s="467"/>
      <c r="P117" s="467"/>
      <c r="Q117" s="467"/>
      <c r="R117" s="467"/>
      <c r="S117" s="467"/>
      <c r="T117" s="467"/>
      <c r="U117" s="467"/>
      <c r="V117" s="467"/>
      <c r="W117" s="467"/>
      <c r="X117" s="467"/>
      <c r="Z117" s="447"/>
      <c r="AA117" s="467"/>
      <c r="AB117" s="467"/>
      <c r="AC117" s="447"/>
      <c r="AD117" s="467"/>
      <c r="AE117" s="467">
        <v>0</v>
      </c>
      <c r="AF117" s="467"/>
      <c r="AG117" s="467">
        <v>0</v>
      </c>
    </row>
    <row r="118" spans="2:33" ht="36" customHeight="1">
      <c r="B118" s="499"/>
      <c r="C118" s="473" t="s">
        <v>377</v>
      </c>
      <c r="D118" s="488">
        <v>-354929</v>
      </c>
      <c r="E118" s="489">
        <v>-132598</v>
      </c>
      <c r="F118" s="489">
        <v>-35735</v>
      </c>
      <c r="G118" s="488">
        <v>1209232</v>
      </c>
      <c r="H118" s="489">
        <v>2712948</v>
      </c>
      <c r="I118" s="489">
        <v>34720</v>
      </c>
      <c r="J118" s="488">
        <v>0</v>
      </c>
      <c r="K118" s="489">
        <v>0</v>
      </c>
      <c r="L118" s="489">
        <v>0</v>
      </c>
      <c r="M118" s="488">
        <v>975844</v>
      </c>
      <c r="N118" s="489">
        <v>752621</v>
      </c>
      <c r="O118" s="489">
        <v>2561038</v>
      </c>
      <c r="P118" s="488">
        <v>0</v>
      </c>
      <c r="Q118" s="489">
        <v>0</v>
      </c>
      <c r="R118" s="489">
        <v>0</v>
      </c>
      <c r="S118" s="488">
        <v>0</v>
      </c>
      <c r="T118" s="489">
        <v>0</v>
      </c>
      <c r="U118" s="489">
        <v>0</v>
      </c>
      <c r="V118" s="488">
        <v>1830147</v>
      </c>
      <c r="W118" s="489">
        <v>3332971</v>
      </c>
      <c r="X118" s="489">
        <v>2560023</v>
      </c>
      <c r="Z118" s="447"/>
      <c r="AA118" s="467"/>
      <c r="AB118" s="488">
        <v>1830147</v>
      </c>
      <c r="AC118" s="447">
        <v>0</v>
      </c>
      <c r="AD118" s="488">
        <v>3332971</v>
      </c>
      <c r="AE118" s="467">
        <v>0</v>
      </c>
      <c r="AF118" s="488">
        <v>2560023</v>
      </c>
      <c r="AG118" s="467">
        <v>0</v>
      </c>
    </row>
    <row r="119" spans="2:33" ht="12">
      <c r="B119" s="500"/>
      <c r="C119" s="473" t="s">
        <v>378</v>
      </c>
      <c r="D119" s="484">
        <v>6265</v>
      </c>
      <c r="E119" s="466">
        <v>0</v>
      </c>
      <c r="F119" s="466">
        <v>0</v>
      </c>
      <c r="G119" s="484">
        <v>-28952</v>
      </c>
      <c r="H119" s="466">
        <v>-315656</v>
      </c>
      <c r="I119" s="466">
        <v>662310</v>
      </c>
      <c r="J119" s="484">
        <v>-832957</v>
      </c>
      <c r="K119" s="466">
        <v>-6758695</v>
      </c>
      <c r="L119" s="466">
        <v>0</v>
      </c>
      <c r="M119" s="484">
        <v>-10144165</v>
      </c>
      <c r="N119" s="466">
        <v>-238818</v>
      </c>
      <c r="O119" s="466">
        <v>120697</v>
      </c>
      <c r="P119" s="484">
        <v>19209292</v>
      </c>
      <c r="Q119" s="466">
        <v>746944</v>
      </c>
      <c r="R119" s="466">
        <v>93547</v>
      </c>
      <c r="S119" s="484">
        <v>0</v>
      </c>
      <c r="T119" s="466">
        <v>0</v>
      </c>
      <c r="U119" s="466">
        <v>0</v>
      </c>
      <c r="V119" s="484">
        <v>8209483</v>
      </c>
      <c r="W119" s="466">
        <v>-6566225</v>
      </c>
      <c r="X119" s="466">
        <v>876554</v>
      </c>
      <c r="Z119" s="447"/>
      <c r="AA119" s="467"/>
      <c r="AB119" s="484">
        <v>8209483</v>
      </c>
      <c r="AC119" s="447">
        <v>0</v>
      </c>
      <c r="AD119" s="484">
        <v>-6566225</v>
      </c>
      <c r="AE119" s="467">
        <v>0</v>
      </c>
      <c r="AF119" s="484">
        <v>876554</v>
      </c>
      <c r="AG119" s="467">
        <v>0</v>
      </c>
    </row>
    <row r="120" spans="2:33" ht="12">
      <c r="B120" s="462"/>
      <c r="C120" s="487" t="s">
        <v>379</v>
      </c>
      <c r="D120" s="488">
        <v>265</v>
      </c>
      <c r="E120" s="489"/>
      <c r="F120" s="489">
        <v>0</v>
      </c>
      <c r="G120" s="488">
        <v>38164</v>
      </c>
      <c r="H120" s="489">
        <v>0</v>
      </c>
      <c r="I120" s="489">
        <v>707468</v>
      </c>
      <c r="J120" s="488">
        <v>0</v>
      </c>
      <c r="K120" s="489">
        <v>0</v>
      </c>
      <c r="L120" s="489">
        <v>0</v>
      </c>
      <c r="M120" s="488">
        <v>-9304643</v>
      </c>
      <c r="N120" s="489">
        <v>0</v>
      </c>
      <c r="O120" s="489">
        <v>0</v>
      </c>
      <c r="P120" s="488">
        <v>0</v>
      </c>
      <c r="Q120" s="489">
        <v>0</v>
      </c>
      <c r="R120" s="489">
        <v>0</v>
      </c>
      <c r="S120" s="488">
        <v>0</v>
      </c>
      <c r="T120" s="489">
        <v>0</v>
      </c>
      <c r="U120" s="489">
        <v>0</v>
      </c>
      <c r="V120" s="488">
        <v>-9266214</v>
      </c>
      <c r="W120" s="489">
        <v>0</v>
      </c>
      <c r="X120" s="489">
        <v>707468</v>
      </c>
      <c r="Z120" s="447"/>
      <c r="AA120" s="467"/>
      <c r="AB120" s="488">
        <v>-9266214</v>
      </c>
      <c r="AC120" s="447">
        <v>0</v>
      </c>
      <c r="AD120" s="488">
        <v>0</v>
      </c>
      <c r="AE120" s="467">
        <v>0</v>
      </c>
      <c r="AF120" s="488">
        <v>707468</v>
      </c>
      <c r="AG120" s="467">
        <v>0</v>
      </c>
    </row>
    <row r="121" spans="2:33" ht="12">
      <c r="B121" s="462"/>
      <c r="C121" s="487" t="s">
        <v>380</v>
      </c>
      <c r="D121" s="488">
        <v>6000</v>
      </c>
      <c r="E121" s="489">
        <v>0</v>
      </c>
      <c r="F121" s="489">
        <v>0</v>
      </c>
      <c r="G121" s="488">
        <v>-67116</v>
      </c>
      <c r="H121" s="489">
        <v>-315656</v>
      </c>
      <c r="I121" s="489">
        <v>-45158</v>
      </c>
      <c r="J121" s="488">
        <v>-832957</v>
      </c>
      <c r="K121" s="489">
        <v>-6758695</v>
      </c>
      <c r="L121" s="489">
        <v>0</v>
      </c>
      <c r="M121" s="488">
        <v>-839522</v>
      </c>
      <c r="N121" s="489">
        <v>-238818</v>
      </c>
      <c r="O121" s="489">
        <v>120697</v>
      </c>
      <c r="P121" s="488">
        <v>19209292</v>
      </c>
      <c r="Q121" s="489">
        <v>746944</v>
      </c>
      <c r="R121" s="489">
        <v>93547</v>
      </c>
      <c r="S121" s="488">
        <v>0</v>
      </c>
      <c r="T121" s="489">
        <v>0</v>
      </c>
      <c r="U121" s="489">
        <v>0</v>
      </c>
      <c r="V121" s="488">
        <v>17475697</v>
      </c>
      <c r="W121" s="489">
        <v>-6566225</v>
      </c>
      <c r="X121" s="489">
        <v>169086</v>
      </c>
      <c r="Z121" s="447"/>
      <c r="AA121" s="467"/>
      <c r="AB121" s="488">
        <v>17475697</v>
      </c>
      <c r="AC121" s="447">
        <v>0</v>
      </c>
      <c r="AD121" s="488">
        <v>-6566225</v>
      </c>
      <c r="AE121" s="467">
        <v>0</v>
      </c>
      <c r="AF121" s="488">
        <v>169086</v>
      </c>
      <c r="AG121" s="467">
        <v>0</v>
      </c>
    </row>
    <row r="122" spans="4:33" ht="6" customHeight="1">
      <c r="D122" s="467"/>
      <c r="E122" s="467"/>
      <c r="F122" s="467"/>
      <c r="G122" s="467"/>
      <c r="H122" s="467"/>
      <c r="I122" s="467"/>
      <c r="J122" s="467"/>
      <c r="K122" s="467"/>
      <c r="L122" s="467"/>
      <c r="M122" s="467"/>
      <c r="N122" s="467"/>
      <c r="O122" s="467"/>
      <c r="P122" s="467"/>
      <c r="Q122" s="467"/>
      <c r="R122" s="467"/>
      <c r="S122" s="467"/>
      <c r="T122" s="467"/>
      <c r="U122" s="467"/>
      <c r="V122" s="467"/>
      <c r="W122" s="467"/>
      <c r="X122" s="467"/>
      <c r="Z122" s="447"/>
      <c r="AA122" s="467"/>
      <c r="AB122" s="467"/>
      <c r="AC122" s="447"/>
      <c r="AD122" s="467"/>
      <c r="AE122" s="467">
        <v>0</v>
      </c>
      <c r="AF122" s="467"/>
      <c r="AG122" s="467">
        <v>0</v>
      </c>
    </row>
    <row r="123" spans="2:33" ht="12">
      <c r="B123" s="462" t="s">
        <v>381</v>
      </c>
      <c r="C123" s="490"/>
      <c r="D123" s="484">
        <v>-21630558</v>
      </c>
      <c r="E123" s="466">
        <v>-12178391</v>
      </c>
      <c r="F123" s="466">
        <v>1844278</v>
      </c>
      <c r="G123" s="484">
        <v>54295756</v>
      </c>
      <c r="H123" s="466">
        <v>287829657</v>
      </c>
      <c r="I123" s="466">
        <v>-51574338</v>
      </c>
      <c r="J123" s="484">
        <v>207974375</v>
      </c>
      <c r="K123" s="466">
        <v>230639690</v>
      </c>
      <c r="L123" s="466">
        <v>312796914</v>
      </c>
      <c r="M123" s="484">
        <v>475989764</v>
      </c>
      <c r="N123" s="466">
        <v>541616981</v>
      </c>
      <c r="O123" s="466">
        <v>652952550</v>
      </c>
      <c r="P123" s="484">
        <v>213854260</v>
      </c>
      <c r="Q123" s="466">
        <v>231904234</v>
      </c>
      <c r="R123" s="466">
        <v>225454828</v>
      </c>
      <c r="S123" s="484">
        <v>0</v>
      </c>
      <c r="T123" s="466">
        <v>0</v>
      </c>
      <c r="U123" s="466">
        <v>36646457</v>
      </c>
      <c r="V123" s="484">
        <v>930483597</v>
      </c>
      <c r="W123" s="466">
        <v>1279812171</v>
      </c>
      <c r="X123" s="466">
        <v>1178120689</v>
      </c>
      <c r="Z123" s="447"/>
      <c r="AA123" s="467"/>
      <c r="AB123" s="484">
        <v>930483597</v>
      </c>
      <c r="AC123" s="447">
        <v>0</v>
      </c>
      <c r="AD123" s="484">
        <v>1279812171</v>
      </c>
      <c r="AE123" s="467">
        <v>0</v>
      </c>
      <c r="AF123" s="484">
        <v>1178120689</v>
      </c>
      <c r="AG123" s="467">
        <v>0</v>
      </c>
    </row>
    <row r="124" spans="4:33" ht="6.75" customHeight="1">
      <c r="D124" s="467"/>
      <c r="E124" s="467"/>
      <c r="F124" s="467"/>
      <c r="G124" s="467"/>
      <c r="H124" s="467"/>
      <c r="I124" s="467"/>
      <c r="J124" s="467"/>
      <c r="K124" s="467"/>
      <c r="L124" s="467"/>
      <c r="M124" s="467"/>
      <c r="N124" s="467"/>
      <c r="O124" s="467"/>
      <c r="P124" s="467"/>
      <c r="Q124" s="467"/>
      <c r="R124" s="467"/>
      <c r="S124" s="467"/>
      <c r="T124" s="467"/>
      <c r="U124" s="467"/>
      <c r="V124" s="467"/>
      <c r="W124" s="467"/>
      <c r="X124" s="467"/>
      <c r="Z124" s="447"/>
      <c r="AA124" s="467"/>
      <c r="AB124" s="467"/>
      <c r="AC124" s="447"/>
      <c r="AD124" s="467"/>
      <c r="AE124" s="467">
        <v>0</v>
      </c>
      <c r="AF124" s="467"/>
      <c r="AG124" s="467">
        <v>0</v>
      </c>
    </row>
    <row r="125" spans="2:33" ht="12">
      <c r="B125" s="486"/>
      <c r="C125" s="473" t="s">
        <v>382</v>
      </c>
      <c r="D125" s="488">
        <v>12057716</v>
      </c>
      <c r="E125" s="489">
        <v>-93756951</v>
      </c>
      <c r="F125" s="489">
        <v>-61135766</v>
      </c>
      <c r="G125" s="488">
        <v>-30207431</v>
      </c>
      <c r="H125" s="489">
        <v>-79403591</v>
      </c>
      <c r="I125" s="489">
        <v>-25322535</v>
      </c>
      <c r="J125" s="488">
        <v>-47039172</v>
      </c>
      <c r="K125" s="489">
        <v>-73751149</v>
      </c>
      <c r="L125" s="489">
        <v>-83386302</v>
      </c>
      <c r="M125" s="488">
        <v>-197957750</v>
      </c>
      <c r="N125" s="489">
        <v>-205841587</v>
      </c>
      <c r="O125" s="489">
        <v>-208404127</v>
      </c>
      <c r="P125" s="488">
        <v>-96221885</v>
      </c>
      <c r="Q125" s="489">
        <v>-70909934</v>
      </c>
      <c r="R125" s="489">
        <v>-52343302</v>
      </c>
      <c r="S125" s="488">
        <v>0</v>
      </c>
      <c r="T125" s="489">
        <v>0</v>
      </c>
      <c r="U125" s="489">
        <v>0</v>
      </c>
      <c r="V125" s="488">
        <v>-359368522</v>
      </c>
      <c r="W125" s="489">
        <v>-523663212</v>
      </c>
      <c r="X125" s="489">
        <v>-430592032</v>
      </c>
      <c r="Z125" s="447"/>
      <c r="AA125" s="467"/>
      <c r="AB125" s="488">
        <v>-359368522</v>
      </c>
      <c r="AC125" s="447">
        <v>0</v>
      </c>
      <c r="AD125" s="488">
        <v>-523663212</v>
      </c>
      <c r="AE125" s="467">
        <v>0</v>
      </c>
      <c r="AF125" s="488">
        <v>-430592032</v>
      </c>
      <c r="AG125" s="467">
        <v>0</v>
      </c>
    </row>
    <row r="126" spans="4:33" ht="6.75" customHeight="1">
      <c r="D126" s="467"/>
      <c r="E126" s="467"/>
      <c r="F126" s="467"/>
      <c r="G126" s="467"/>
      <c r="H126" s="467"/>
      <c r="I126" s="467"/>
      <c r="J126" s="467"/>
      <c r="K126" s="467"/>
      <c r="L126" s="467"/>
      <c r="M126" s="467"/>
      <c r="N126" s="467"/>
      <c r="O126" s="467"/>
      <c r="P126" s="467"/>
      <c r="Q126" s="467"/>
      <c r="R126" s="467"/>
      <c r="S126" s="467"/>
      <c r="T126" s="467"/>
      <c r="U126" s="467"/>
      <c r="V126" s="467"/>
      <c r="W126" s="467"/>
      <c r="X126" s="467"/>
      <c r="Z126" s="447"/>
      <c r="AA126" s="467"/>
      <c r="AB126" s="467"/>
      <c r="AC126" s="447"/>
      <c r="AD126" s="467"/>
      <c r="AE126" s="467">
        <v>0</v>
      </c>
      <c r="AF126" s="467"/>
      <c r="AG126" s="467">
        <v>0</v>
      </c>
    </row>
    <row r="127" spans="2:33" ht="12">
      <c r="B127" s="462" t="s">
        <v>383</v>
      </c>
      <c r="C127" s="490"/>
      <c r="D127" s="484">
        <v>-9572842</v>
      </c>
      <c r="E127" s="485">
        <v>-105935342</v>
      </c>
      <c r="F127" s="485">
        <v>-59291488</v>
      </c>
      <c r="G127" s="484">
        <v>24088325</v>
      </c>
      <c r="H127" s="485">
        <v>208426066</v>
      </c>
      <c r="I127" s="485">
        <v>-76896873</v>
      </c>
      <c r="J127" s="484">
        <v>160935203</v>
      </c>
      <c r="K127" s="485">
        <v>156888541</v>
      </c>
      <c r="L127" s="485">
        <v>229410612</v>
      </c>
      <c r="M127" s="484">
        <v>278032014</v>
      </c>
      <c r="N127" s="485">
        <v>335775394</v>
      </c>
      <c r="O127" s="485">
        <v>444548423</v>
      </c>
      <c r="P127" s="484">
        <v>117632375</v>
      </c>
      <c r="Q127" s="485">
        <v>160994300</v>
      </c>
      <c r="R127" s="485">
        <v>173111526</v>
      </c>
      <c r="S127" s="484">
        <v>0</v>
      </c>
      <c r="T127" s="485">
        <v>0</v>
      </c>
      <c r="U127" s="485">
        <v>36646457</v>
      </c>
      <c r="V127" s="484">
        <v>571115075</v>
      </c>
      <c r="W127" s="485">
        <v>756148959</v>
      </c>
      <c r="X127" s="485">
        <v>747528657</v>
      </c>
      <c r="Z127" s="447"/>
      <c r="AA127" s="467"/>
      <c r="AB127" s="484">
        <v>571115075</v>
      </c>
      <c r="AC127" s="447">
        <v>0</v>
      </c>
      <c r="AD127" s="484">
        <v>756148959</v>
      </c>
      <c r="AE127" s="467">
        <v>0</v>
      </c>
      <c r="AF127" s="484">
        <v>747528657</v>
      </c>
      <c r="AG127" s="467">
        <v>0</v>
      </c>
    </row>
    <row r="128" spans="2:33" ht="12">
      <c r="B128" s="486"/>
      <c r="C128" s="473" t="s">
        <v>384</v>
      </c>
      <c r="D128" s="488">
        <v>115130387</v>
      </c>
      <c r="E128" s="489">
        <v>388320526</v>
      </c>
      <c r="F128" s="489">
        <v>281941071</v>
      </c>
      <c r="G128" s="488"/>
      <c r="H128" s="489">
        <v>0</v>
      </c>
      <c r="I128" s="489">
        <v>0</v>
      </c>
      <c r="J128" s="488">
        <v>0</v>
      </c>
      <c r="K128" s="489">
        <v>0</v>
      </c>
      <c r="L128" s="489"/>
      <c r="M128" s="488">
        <v>0</v>
      </c>
      <c r="N128" s="489">
        <v>0</v>
      </c>
      <c r="O128" s="489"/>
      <c r="P128" s="488">
        <v>0</v>
      </c>
      <c r="Q128" s="489">
        <v>0</v>
      </c>
      <c r="R128" s="489"/>
      <c r="S128" s="488">
        <v>0</v>
      </c>
      <c r="T128" s="489">
        <v>0</v>
      </c>
      <c r="U128" s="489">
        <v>0</v>
      </c>
      <c r="V128" s="488">
        <v>115130387</v>
      </c>
      <c r="W128" s="489">
        <v>388320526</v>
      </c>
      <c r="X128" s="489">
        <v>281941071</v>
      </c>
      <c r="Z128" s="447"/>
      <c r="AA128" s="467"/>
      <c r="AB128" s="488">
        <v>115130387</v>
      </c>
      <c r="AC128" s="447">
        <v>0</v>
      </c>
      <c r="AD128" s="488">
        <v>388320526</v>
      </c>
      <c r="AE128" s="467">
        <v>0</v>
      </c>
      <c r="AF128" s="488">
        <v>281941071</v>
      </c>
      <c r="AG128" s="467">
        <v>0</v>
      </c>
    </row>
    <row r="129" spans="2:33" ht="12">
      <c r="B129" s="462" t="s">
        <v>385</v>
      </c>
      <c r="C129" s="473"/>
      <c r="D129" s="484">
        <v>105557545</v>
      </c>
      <c r="E129" s="485">
        <v>282385184</v>
      </c>
      <c r="F129" s="485">
        <v>222649583</v>
      </c>
      <c r="G129" s="484">
        <v>24088325</v>
      </c>
      <c r="H129" s="485">
        <v>208426066</v>
      </c>
      <c r="I129" s="485">
        <v>-76896873</v>
      </c>
      <c r="J129" s="484">
        <v>160935203</v>
      </c>
      <c r="K129" s="485">
        <v>156888541</v>
      </c>
      <c r="L129" s="485">
        <v>229410612</v>
      </c>
      <c r="M129" s="484">
        <v>278032014</v>
      </c>
      <c r="N129" s="485">
        <v>335775394</v>
      </c>
      <c r="O129" s="485">
        <v>444548423</v>
      </c>
      <c r="P129" s="484">
        <v>117632375</v>
      </c>
      <c r="Q129" s="485">
        <v>160994300</v>
      </c>
      <c r="R129" s="485">
        <v>173111526</v>
      </c>
      <c r="S129" s="484">
        <v>0</v>
      </c>
      <c r="T129" s="485">
        <v>0</v>
      </c>
      <c r="U129" s="485">
        <v>36646457</v>
      </c>
      <c r="V129" s="484">
        <v>686245462</v>
      </c>
      <c r="W129" s="485">
        <v>1144469485</v>
      </c>
      <c r="X129" s="485">
        <v>1029469728</v>
      </c>
      <c r="Z129" s="447"/>
      <c r="AA129" s="467"/>
      <c r="AB129" s="484">
        <v>686245462</v>
      </c>
      <c r="AC129" s="447">
        <v>0</v>
      </c>
      <c r="AD129" s="484">
        <v>1144469485</v>
      </c>
      <c r="AE129" s="467">
        <v>0</v>
      </c>
      <c r="AF129" s="484">
        <v>1029469728</v>
      </c>
      <c r="AG129" s="467">
        <v>0</v>
      </c>
    </row>
    <row r="130" spans="4:33" ht="8.25" customHeight="1">
      <c r="D130" s="467"/>
      <c r="E130" s="467"/>
      <c r="F130" s="467"/>
      <c r="G130" s="467"/>
      <c r="H130" s="467"/>
      <c r="I130" s="467"/>
      <c r="J130" s="467"/>
      <c r="K130" s="467"/>
      <c r="L130" s="467"/>
      <c r="M130" s="467"/>
      <c r="N130" s="467"/>
      <c r="O130" s="467"/>
      <c r="P130" s="467"/>
      <c r="Q130" s="467"/>
      <c r="R130" s="467"/>
      <c r="S130" s="467"/>
      <c r="T130" s="467"/>
      <c r="U130" s="467"/>
      <c r="V130" s="467"/>
      <c r="W130" s="467"/>
      <c r="X130" s="467"/>
      <c r="Z130" s="447"/>
      <c r="AA130" s="467"/>
      <c r="AB130" s="467"/>
      <c r="AC130" s="447"/>
      <c r="AD130" s="467"/>
      <c r="AE130" s="467">
        <v>0</v>
      </c>
      <c r="AF130" s="467"/>
      <c r="AG130" s="467">
        <v>0</v>
      </c>
    </row>
    <row r="131" spans="2:33" ht="12">
      <c r="B131" s="486"/>
      <c r="C131" s="473" t="s">
        <v>386</v>
      </c>
      <c r="D131" s="484">
        <v>105557545</v>
      </c>
      <c r="E131" s="485">
        <v>282385184</v>
      </c>
      <c r="F131" s="485">
        <v>222649583</v>
      </c>
      <c r="G131" s="484">
        <v>24088325</v>
      </c>
      <c r="H131" s="485">
        <v>208426066</v>
      </c>
      <c r="I131" s="485">
        <v>-76896873</v>
      </c>
      <c r="J131" s="484">
        <v>160935203</v>
      </c>
      <c r="K131" s="485">
        <v>156888541</v>
      </c>
      <c r="L131" s="485">
        <v>229410612</v>
      </c>
      <c r="M131" s="484">
        <v>278032014</v>
      </c>
      <c r="N131" s="485">
        <v>335775394</v>
      </c>
      <c r="O131" s="485">
        <v>444548423</v>
      </c>
      <c r="P131" s="484">
        <v>117632375</v>
      </c>
      <c r="Q131" s="485">
        <v>160994300</v>
      </c>
      <c r="R131" s="485">
        <v>173111526</v>
      </c>
      <c r="S131" s="484">
        <v>0</v>
      </c>
      <c r="T131" s="485">
        <v>0</v>
      </c>
      <c r="U131" s="485">
        <v>36646457</v>
      </c>
      <c r="V131" s="484">
        <v>686245462</v>
      </c>
      <c r="W131" s="485">
        <v>1144469485</v>
      </c>
      <c r="X131" s="485">
        <v>1029469728</v>
      </c>
      <c r="Y131" s="467"/>
      <c r="Z131" s="447"/>
      <c r="AA131" s="467"/>
      <c r="AB131" s="484">
        <v>686245462</v>
      </c>
      <c r="AC131" s="447">
        <v>0</v>
      </c>
      <c r="AD131" s="484">
        <v>1144469485</v>
      </c>
      <c r="AE131" s="467">
        <v>0</v>
      </c>
      <c r="AF131" s="484">
        <v>1029469728</v>
      </c>
      <c r="AG131" s="467">
        <v>0</v>
      </c>
    </row>
    <row r="132" spans="2:33" ht="12">
      <c r="B132" s="486"/>
      <c r="C132" s="490" t="s">
        <v>387</v>
      </c>
      <c r="D132" s="484"/>
      <c r="E132" s="485"/>
      <c r="F132" s="489"/>
      <c r="G132" s="484"/>
      <c r="H132" s="485"/>
      <c r="I132" s="489"/>
      <c r="J132" s="484"/>
      <c r="K132" s="485"/>
      <c r="L132" s="489"/>
      <c r="M132" s="484"/>
      <c r="N132" s="485"/>
      <c r="O132" s="489"/>
      <c r="P132" s="484"/>
      <c r="Q132" s="485"/>
      <c r="R132" s="489"/>
      <c r="S132" s="484"/>
      <c r="T132" s="485"/>
      <c r="U132" s="489"/>
      <c r="V132" s="484">
        <v>383059534</v>
      </c>
      <c r="W132" s="485">
        <v>661586917</v>
      </c>
      <c r="X132" s="489">
        <v>610157869</v>
      </c>
      <c r="Y132" s="467"/>
      <c r="Z132" s="447"/>
      <c r="AA132" s="467"/>
      <c r="AB132" s="484">
        <v>383059534</v>
      </c>
      <c r="AC132" s="447">
        <v>0</v>
      </c>
      <c r="AD132" s="484">
        <v>661586917</v>
      </c>
      <c r="AE132" s="467">
        <v>0</v>
      </c>
      <c r="AF132" s="484">
        <v>610157869</v>
      </c>
      <c r="AG132" s="467">
        <v>0</v>
      </c>
    </row>
    <row r="133" spans="2:33" ht="12">
      <c r="B133" s="486"/>
      <c r="C133" s="490" t="s">
        <v>388</v>
      </c>
      <c r="D133" s="484"/>
      <c r="E133" s="485"/>
      <c r="F133" s="489"/>
      <c r="G133" s="484"/>
      <c r="H133" s="485"/>
      <c r="I133" s="489"/>
      <c r="J133" s="484"/>
      <c r="K133" s="485"/>
      <c r="L133" s="489"/>
      <c r="M133" s="484"/>
      <c r="N133" s="485"/>
      <c r="O133" s="489"/>
      <c r="P133" s="484"/>
      <c r="Q133" s="485"/>
      <c r="R133" s="489"/>
      <c r="S133" s="484"/>
      <c r="T133" s="485"/>
      <c r="U133" s="489"/>
      <c r="V133" s="484">
        <v>303185928</v>
      </c>
      <c r="W133" s="485">
        <v>482882568</v>
      </c>
      <c r="X133" s="489">
        <v>419311859</v>
      </c>
      <c r="Y133" s="467"/>
      <c r="Z133" s="447"/>
      <c r="AA133" s="467"/>
      <c r="AB133" s="484">
        <v>303185928</v>
      </c>
      <c r="AC133" s="447">
        <v>0</v>
      </c>
      <c r="AD133" s="484">
        <v>482882568</v>
      </c>
      <c r="AE133" s="467">
        <v>0</v>
      </c>
      <c r="AF133" s="484">
        <v>419311859</v>
      </c>
      <c r="AG133" s="467">
        <v>0</v>
      </c>
    </row>
    <row r="134" spans="7:33" ht="12">
      <c r="G134" s="446"/>
      <c r="H134" s="446"/>
      <c r="I134" s="446"/>
      <c r="Z134" s="447"/>
      <c r="AG134" s="446"/>
    </row>
    <row r="135" spans="12:24" ht="12">
      <c r="L135" s="447"/>
      <c r="O135" s="447"/>
      <c r="R135" s="447"/>
      <c r="U135" s="447"/>
      <c r="X135" s="447"/>
    </row>
    <row r="136" spans="10:24" ht="12">
      <c r="J136" s="447"/>
      <c r="K136" s="447"/>
      <c r="L136" s="447"/>
      <c r="M136" s="447"/>
      <c r="N136" s="447"/>
      <c r="O136" s="447"/>
      <c r="P136" s="447"/>
      <c r="Q136" s="447"/>
      <c r="R136" s="447"/>
      <c r="S136" s="447"/>
      <c r="T136" s="447"/>
      <c r="U136" s="447"/>
      <c r="V136" s="447"/>
      <c r="X136" s="447"/>
    </row>
    <row r="137" spans="8:33" ht="12">
      <c r="H137" s="446"/>
      <c r="I137" s="446"/>
      <c r="Z137" s="447"/>
      <c r="AG137" s="446"/>
    </row>
    <row r="138" spans="8:33" ht="12">
      <c r="H138" s="446"/>
      <c r="I138" s="446"/>
      <c r="Z138" s="447"/>
      <c r="AG138" s="446"/>
    </row>
    <row r="139" spans="2:33" ht="12">
      <c r="B139" s="501" t="s">
        <v>3</v>
      </c>
      <c r="C139" s="502"/>
      <c r="D139" s="451" t="s">
        <v>291</v>
      </c>
      <c r="E139" s="480"/>
      <c r="F139" s="452"/>
      <c r="G139" s="451" t="s">
        <v>10</v>
      </c>
      <c r="H139" s="480"/>
      <c r="I139" s="452"/>
      <c r="J139" s="451" t="s">
        <v>38</v>
      </c>
      <c r="K139" s="480"/>
      <c r="L139" s="452"/>
      <c r="M139" s="451" t="s">
        <v>14</v>
      </c>
      <c r="N139" s="480"/>
      <c r="O139" s="452"/>
      <c r="P139" s="451" t="s">
        <v>12</v>
      </c>
      <c r="Q139" s="480"/>
      <c r="R139" s="452"/>
      <c r="S139" s="451" t="s">
        <v>24</v>
      </c>
      <c r="T139" s="480"/>
      <c r="U139" s="452"/>
      <c r="V139" s="451" t="s">
        <v>292</v>
      </c>
      <c r="W139" s="480"/>
      <c r="X139" s="452"/>
      <c r="Y139" s="467"/>
      <c r="AG139" s="446"/>
    </row>
    <row r="140" spans="2:33" ht="12">
      <c r="B140" s="476" t="s">
        <v>389</v>
      </c>
      <c r="C140" s="477"/>
      <c r="D140" s="455">
        <v>42735</v>
      </c>
      <c r="E140" s="456" t="s">
        <v>390</v>
      </c>
      <c r="F140" s="456" t="s">
        <v>345</v>
      </c>
      <c r="G140" s="455">
        <v>42735</v>
      </c>
      <c r="H140" s="456" t="s">
        <v>390</v>
      </c>
      <c r="I140" s="456" t="s">
        <v>345</v>
      </c>
      <c r="J140" s="455">
        <v>42735</v>
      </c>
      <c r="K140" s="456" t="s">
        <v>390</v>
      </c>
      <c r="L140" s="456" t="s">
        <v>345</v>
      </c>
      <c r="M140" s="455">
        <v>42735</v>
      </c>
      <c r="N140" s="456" t="s">
        <v>390</v>
      </c>
      <c r="O140" s="456" t="s">
        <v>345</v>
      </c>
      <c r="P140" s="455">
        <v>42735</v>
      </c>
      <c r="Q140" s="456" t="s">
        <v>390</v>
      </c>
      <c r="R140" s="456" t="s">
        <v>345</v>
      </c>
      <c r="S140" s="455">
        <v>42735</v>
      </c>
      <c r="T140" s="456" t="s">
        <v>390</v>
      </c>
      <c r="U140" s="456" t="s">
        <v>345</v>
      </c>
      <c r="V140" s="455">
        <v>42735</v>
      </c>
      <c r="W140" s="456" t="s">
        <v>390</v>
      </c>
      <c r="X140" s="456" t="s">
        <v>345</v>
      </c>
      <c r="Y140" s="467"/>
      <c r="AG140" s="446"/>
    </row>
    <row r="141" spans="2:33" ht="12">
      <c r="B141" s="478"/>
      <c r="C141" s="479"/>
      <c r="D141" s="481" t="s">
        <v>294</v>
      </c>
      <c r="E141" s="482" t="s">
        <v>294</v>
      </c>
      <c r="F141" s="482" t="s">
        <v>294</v>
      </c>
      <c r="G141" s="481" t="s">
        <v>294</v>
      </c>
      <c r="H141" s="482" t="s">
        <v>294</v>
      </c>
      <c r="I141" s="482" t="s">
        <v>294</v>
      </c>
      <c r="J141" s="481" t="s">
        <v>294</v>
      </c>
      <c r="K141" s="482" t="s">
        <v>294</v>
      </c>
      <c r="L141" s="482" t="s">
        <v>294</v>
      </c>
      <c r="M141" s="481" t="s">
        <v>294</v>
      </c>
      <c r="N141" s="482" t="s">
        <v>294</v>
      </c>
      <c r="O141" s="482" t="s">
        <v>294</v>
      </c>
      <c r="P141" s="481" t="s">
        <v>294</v>
      </c>
      <c r="Q141" s="482" t="s">
        <v>294</v>
      </c>
      <c r="R141" s="482" t="s">
        <v>294</v>
      </c>
      <c r="S141" s="503" t="s">
        <v>294</v>
      </c>
      <c r="T141" s="482" t="s">
        <v>294</v>
      </c>
      <c r="U141" s="482" t="s">
        <v>294</v>
      </c>
      <c r="V141" s="481" t="s">
        <v>294</v>
      </c>
      <c r="W141" s="482" t="s">
        <v>294</v>
      </c>
      <c r="X141" s="482" t="s">
        <v>294</v>
      </c>
      <c r="AG141" s="446"/>
    </row>
    <row r="142" spans="5:33" ht="12">
      <c r="E142" s="446"/>
      <c r="F142" s="446"/>
      <c r="G142" s="446"/>
      <c r="H142" s="446"/>
      <c r="I142" s="446"/>
      <c r="Q142" s="504"/>
      <c r="R142" s="505"/>
      <c r="AG142" s="446"/>
    </row>
    <row r="143" spans="2:33" ht="12">
      <c r="B143" s="462"/>
      <c r="C143" s="487" t="s">
        <v>391</v>
      </c>
      <c r="D143" s="464">
        <v>77994403</v>
      </c>
      <c r="E143" s="504">
        <v>549960852</v>
      </c>
      <c r="F143" s="504">
        <v>203323918</v>
      </c>
      <c r="G143" s="464">
        <v>240608769</v>
      </c>
      <c r="H143" s="504">
        <v>349787261</v>
      </c>
      <c r="I143" s="504">
        <v>267157901</v>
      </c>
      <c r="J143" s="464">
        <v>517733180</v>
      </c>
      <c r="K143" s="504">
        <v>266234483</v>
      </c>
      <c r="L143" s="504">
        <v>412841873</v>
      </c>
      <c r="M143" s="464">
        <v>591064643</v>
      </c>
      <c r="N143" s="504">
        <v>489849453</v>
      </c>
      <c r="O143" s="504">
        <v>582492679</v>
      </c>
      <c r="P143" s="464">
        <v>301831279</v>
      </c>
      <c r="Q143" s="504">
        <v>276916200</v>
      </c>
      <c r="R143" s="504">
        <v>239070342</v>
      </c>
      <c r="S143" s="464">
        <v>1414666</v>
      </c>
      <c r="T143" s="504">
        <v>-9297647</v>
      </c>
      <c r="U143" s="504">
        <v>-6848719</v>
      </c>
      <c r="V143" s="488">
        <v>1730646940</v>
      </c>
      <c r="W143" s="504">
        <v>1923450602</v>
      </c>
      <c r="X143" s="504">
        <v>1698037994</v>
      </c>
      <c r="AB143" s="484">
        <v>1730646940</v>
      </c>
      <c r="AC143" s="467">
        <v>0</v>
      </c>
      <c r="AD143" s="484">
        <v>1923450602</v>
      </c>
      <c r="AE143" s="506">
        <v>0</v>
      </c>
      <c r="AF143" s="484">
        <v>1698037994</v>
      </c>
      <c r="AG143" s="467">
        <v>0</v>
      </c>
    </row>
    <row r="144" spans="2:33" ht="12">
      <c r="B144" s="462"/>
      <c r="C144" s="487" t="s">
        <v>392</v>
      </c>
      <c r="D144" s="464">
        <v>329557704</v>
      </c>
      <c r="E144" s="504">
        <v>40279970</v>
      </c>
      <c r="F144" s="504">
        <v>956586408</v>
      </c>
      <c r="G144" s="464">
        <v>-106309205</v>
      </c>
      <c r="H144" s="504">
        <v>-287437006</v>
      </c>
      <c r="I144" s="504">
        <v>-236905557</v>
      </c>
      <c r="J144" s="464">
        <v>-273280471</v>
      </c>
      <c r="K144" s="504">
        <v>-266497586</v>
      </c>
      <c r="L144" s="504">
        <v>-142166536</v>
      </c>
      <c r="M144" s="464">
        <v>-215270622</v>
      </c>
      <c r="N144" s="504">
        <v>-271946454</v>
      </c>
      <c r="O144" s="504">
        <v>-202123930</v>
      </c>
      <c r="P144" s="464">
        <v>-52759202</v>
      </c>
      <c r="Q144" s="504">
        <v>-156966672</v>
      </c>
      <c r="R144" s="504">
        <v>-75195327</v>
      </c>
      <c r="S144" s="464">
        <v>-178909720</v>
      </c>
      <c r="T144" s="504">
        <v>-272731300</v>
      </c>
      <c r="U144" s="504">
        <v>-599882048</v>
      </c>
      <c r="V144" s="488">
        <v>-496971516</v>
      </c>
      <c r="W144" s="504">
        <v>-1215299048</v>
      </c>
      <c r="X144" s="504">
        <v>-299686990</v>
      </c>
      <c r="AB144" s="484">
        <v>-496971516</v>
      </c>
      <c r="AC144" s="467">
        <v>0</v>
      </c>
      <c r="AD144" s="484">
        <v>-1215299048</v>
      </c>
      <c r="AE144" s="506">
        <v>0</v>
      </c>
      <c r="AF144" s="484">
        <v>-299686990</v>
      </c>
      <c r="AG144" s="467">
        <v>0</v>
      </c>
    </row>
    <row r="145" spans="2:33" ht="12">
      <c r="B145" s="462"/>
      <c r="C145" s="487" t="s">
        <v>393</v>
      </c>
      <c r="D145" s="464">
        <v>-425128976</v>
      </c>
      <c r="E145" s="504">
        <v>-603778788</v>
      </c>
      <c r="F145" s="504">
        <v>-1096385941</v>
      </c>
      <c r="G145" s="464">
        <v>-9893050</v>
      </c>
      <c r="H145" s="504">
        <v>-28362528</v>
      </c>
      <c r="I145" s="504">
        <v>-28140190</v>
      </c>
      <c r="J145" s="464">
        <v>-157916680</v>
      </c>
      <c r="K145" s="504">
        <v>-78409908</v>
      </c>
      <c r="L145" s="504">
        <v>-326502619</v>
      </c>
      <c r="M145" s="464">
        <v>-251684610</v>
      </c>
      <c r="N145" s="504">
        <v>-425470875</v>
      </c>
      <c r="O145" s="504">
        <v>-320548584</v>
      </c>
      <c r="P145" s="464">
        <v>-90881039</v>
      </c>
      <c r="Q145" s="504">
        <v>-206144926</v>
      </c>
      <c r="R145" s="504">
        <v>-118613377</v>
      </c>
      <c r="S145" s="464">
        <v>177445494</v>
      </c>
      <c r="T145" s="504">
        <v>281952646</v>
      </c>
      <c r="U145" s="504">
        <v>606731048</v>
      </c>
      <c r="V145" s="488">
        <v>-758058861</v>
      </c>
      <c r="W145" s="504">
        <v>-1060214379</v>
      </c>
      <c r="X145" s="504">
        <v>-1283459663</v>
      </c>
      <c r="AB145" s="484">
        <v>-758058861</v>
      </c>
      <c r="AC145" s="467">
        <v>0</v>
      </c>
      <c r="AD145" s="484">
        <v>-1060214379</v>
      </c>
      <c r="AE145" s="506">
        <v>0</v>
      </c>
      <c r="AF145" s="484">
        <v>-1283459663</v>
      </c>
      <c r="AG145" s="467">
        <v>0</v>
      </c>
    </row>
    <row r="146" spans="8:33" ht="12">
      <c r="H146" s="446"/>
      <c r="I146" s="446"/>
      <c r="AE146" s="447"/>
      <c r="AG146" s="446"/>
    </row>
    <row r="148" spans="5:9" ht="12">
      <c r="E148" s="446"/>
      <c r="F148" s="446"/>
      <c r="G148" s="446"/>
      <c r="H148" s="446"/>
      <c r="I148" s="446"/>
    </row>
    <row r="149" spans="5:15" ht="12">
      <c r="E149" s="446"/>
      <c r="F149" s="446"/>
      <c r="G149" s="446"/>
      <c r="H149" s="446"/>
      <c r="I149" s="446"/>
      <c r="L149" s="447"/>
      <c r="M149" s="447"/>
      <c r="N149" s="447"/>
      <c r="O149" s="447"/>
    </row>
    <row r="152" spans="5:9" ht="12">
      <c r="E152" s="446"/>
      <c r="F152" s="446"/>
      <c r="G152" s="446"/>
      <c r="H152" s="446"/>
      <c r="I152" s="446"/>
    </row>
    <row r="154" s="447" customFormat="1" ht="12"/>
    <row r="155" spans="4:33" ht="12">
      <c r="D155" s="507"/>
      <c r="G155" s="507"/>
      <c r="H155" s="446"/>
      <c r="I155" s="446"/>
      <c r="J155" s="507"/>
      <c r="M155" s="507"/>
      <c r="P155" s="507"/>
      <c r="S155" s="507"/>
      <c r="V155" s="507"/>
      <c r="W155" s="507"/>
      <c r="X155" s="507"/>
      <c r="Z155" s="447"/>
      <c r="AG155" s="446"/>
    </row>
    <row r="157" spans="4:33" ht="12" hidden="1">
      <c r="D157" s="508">
        <v>-48314284</v>
      </c>
      <c r="E157" s="508">
        <v>-14778929</v>
      </c>
      <c r="F157" s="508"/>
      <c r="G157" s="508" t="e">
        <v>#REF!</v>
      </c>
      <c r="H157" s="508">
        <v>-713350239</v>
      </c>
      <c r="I157" s="508"/>
      <c r="J157" s="508">
        <v>-662548946</v>
      </c>
      <c r="K157" s="508" t="e">
        <v>#REF!</v>
      </c>
      <c r="L157" s="508"/>
      <c r="M157" s="508">
        <v>-1615321112</v>
      </c>
      <c r="N157" s="508">
        <v>-1776665697</v>
      </c>
      <c r="O157" s="508"/>
      <c r="P157" s="508" t="e">
        <v>#REF!</v>
      </c>
      <c r="Q157" s="508">
        <v>-914943018</v>
      </c>
      <c r="R157" s="508"/>
      <c r="S157" s="508">
        <v>-959636132</v>
      </c>
      <c r="T157" s="508" t="e">
        <v>#REF!</v>
      </c>
      <c r="U157" s="508"/>
      <c r="V157" s="508">
        <v>-688202292</v>
      </c>
      <c r="W157" s="508">
        <v>-637425670</v>
      </c>
      <c r="X157" s="508"/>
      <c r="Y157" s="508" t="e">
        <v>#REF!</v>
      </c>
      <c r="AG157" s="446"/>
    </row>
  </sheetData>
  <sheetProtection/>
  <mergeCells count="36">
    <mergeCell ref="V139:X139"/>
    <mergeCell ref="B140:C141"/>
    <mergeCell ref="S74:U74"/>
    <mergeCell ref="V74:X74"/>
    <mergeCell ref="B75:C76"/>
    <mergeCell ref="B139:C139"/>
    <mergeCell ref="D139:F139"/>
    <mergeCell ref="G139:I139"/>
    <mergeCell ref="J139:L139"/>
    <mergeCell ref="M139:O139"/>
    <mergeCell ref="P139:R139"/>
    <mergeCell ref="S139:U139"/>
    <mergeCell ref="P36:Q36"/>
    <mergeCell ref="B37:C38"/>
    <mergeCell ref="B74:C74"/>
    <mergeCell ref="D74:F74"/>
    <mergeCell ref="G74:I74"/>
    <mergeCell ref="J74:L74"/>
    <mergeCell ref="M74:O74"/>
    <mergeCell ref="P74:R74"/>
    <mergeCell ref="N3:O3"/>
    <mergeCell ref="P3:Q3"/>
    <mergeCell ref="B4:C5"/>
    <mergeCell ref="B36:C36"/>
    <mergeCell ref="D36:E36"/>
    <mergeCell ref="F36:G36"/>
    <mergeCell ref="H36:I36"/>
    <mergeCell ref="J36:K36"/>
    <mergeCell ref="L36:M36"/>
    <mergeCell ref="N36:O36"/>
    <mergeCell ref="B3:C3"/>
    <mergeCell ref="D3:E3"/>
    <mergeCell ref="F3:G3"/>
    <mergeCell ref="H3:I3"/>
    <mergeCell ref="J3:K3"/>
    <mergeCell ref="L3:M3"/>
  </mergeCells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B2:AB1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446" customWidth="1"/>
    <col min="2" max="2" width="2.8515625" style="446" customWidth="1"/>
    <col min="3" max="3" width="70.140625" style="446" customWidth="1"/>
    <col min="4" max="17" width="16.8515625" style="446" customWidth="1"/>
    <col min="18" max="18" width="16.7109375" style="446" bestFit="1" customWidth="1"/>
    <col min="19" max="19" width="16.421875" style="446" bestFit="1" customWidth="1"/>
    <col min="20" max="20" width="15.8515625" style="446" customWidth="1"/>
    <col min="21" max="21" width="16.7109375" style="446" customWidth="1"/>
    <col min="22" max="22" width="13.421875" style="446" bestFit="1" customWidth="1"/>
    <col min="23" max="23" width="14.8515625" style="446" customWidth="1"/>
    <col min="24" max="25" width="14.421875" style="446" customWidth="1"/>
    <col min="26" max="26" width="12.00390625" style="446" bestFit="1" customWidth="1"/>
    <col min="27" max="27" width="13.421875" style="446" bestFit="1" customWidth="1"/>
    <col min="28" max="28" width="11.421875" style="446" customWidth="1"/>
    <col min="29" max="29" width="13.8515625" style="446" bestFit="1" customWidth="1"/>
    <col min="30" max="16384" width="11.421875" style="446" customWidth="1"/>
  </cols>
  <sheetData>
    <row r="2" ht="12">
      <c r="Q2" s="505"/>
    </row>
    <row r="3" spans="2:12" ht="12" customHeight="1">
      <c r="B3" s="449" t="s">
        <v>394</v>
      </c>
      <c r="C3" s="450"/>
      <c r="D3" s="509" t="s">
        <v>395</v>
      </c>
      <c r="E3" s="510"/>
      <c r="F3" s="509" t="s">
        <v>23</v>
      </c>
      <c r="G3" s="510"/>
      <c r="H3" s="509" t="s">
        <v>396</v>
      </c>
      <c r="I3" s="510"/>
      <c r="J3" s="509" t="s">
        <v>292</v>
      </c>
      <c r="K3" s="510"/>
      <c r="L3" s="505"/>
    </row>
    <row r="4" spans="2:12" ht="12">
      <c r="B4" s="453" t="s">
        <v>293</v>
      </c>
      <c r="C4" s="511"/>
      <c r="D4" s="455">
        <v>42735</v>
      </c>
      <c r="E4" s="456">
        <v>42369</v>
      </c>
      <c r="F4" s="455">
        <v>42735</v>
      </c>
      <c r="G4" s="456">
        <v>42369</v>
      </c>
      <c r="H4" s="455">
        <v>42735</v>
      </c>
      <c r="I4" s="456">
        <v>42369</v>
      </c>
      <c r="J4" s="455">
        <v>42735</v>
      </c>
      <c r="K4" s="456">
        <v>42369</v>
      </c>
      <c r="L4" s="505"/>
    </row>
    <row r="5" spans="2:12" ht="12">
      <c r="B5" s="512"/>
      <c r="C5" s="513"/>
      <c r="D5" s="459" t="s">
        <v>294</v>
      </c>
      <c r="E5" s="461" t="s">
        <v>294</v>
      </c>
      <c r="F5" s="459" t="s">
        <v>294</v>
      </c>
      <c r="G5" s="461" t="s">
        <v>294</v>
      </c>
      <c r="H5" s="459" t="s">
        <v>294</v>
      </c>
      <c r="I5" s="461" t="s">
        <v>294</v>
      </c>
      <c r="J5" s="459" t="s">
        <v>294</v>
      </c>
      <c r="K5" s="461" t="s">
        <v>294</v>
      </c>
      <c r="L5" s="505"/>
    </row>
    <row r="6" spans="2:22" ht="12">
      <c r="B6" s="514" t="s">
        <v>295</v>
      </c>
      <c r="D6" s="464">
        <v>745759643</v>
      </c>
      <c r="E6" s="504">
        <v>3974309548</v>
      </c>
      <c r="F6" s="464">
        <v>1338474717</v>
      </c>
      <c r="G6" s="504">
        <v>2233248507</v>
      </c>
      <c r="H6" s="464">
        <v>1113016501</v>
      </c>
      <c r="I6" s="504">
        <v>1706003655</v>
      </c>
      <c r="J6" s="464">
        <v>3197250861</v>
      </c>
      <c r="K6" s="504">
        <v>7913561710</v>
      </c>
      <c r="L6" s="505"/>
      <c r="S6" s="464">
        <v>3197250861</v>
      </c>
      <c r="T6" s="467">
        <v>0</v>
      </c>
      <c r="U6" s="464">
        <v>7913561710</v>
      </c>
      <c r="V6" s="467">
        <v>0</v>
      </c>
    </row>
    <row r="7" spans="2:22" ht="12">
      <c r="B7" s="468"/>
      <c r="C7" s="463" t="s">
        <v>296</v>
      </c>
      <c r="D7" s="464">
        <v>394918734</v>
      </c>
      <c r="E7" s="515">
        <v>158234836</v>
      </c>
      <c r="F7" s="464">
        <v>372652977</v>
      </c>
      <c r="G7" s="515">
        <v>174458784</v>
      </c>
      <c r="H7" s="464">
        <v>1032938586</v>
      </c>
      <c r="I7" s="515">
        <v>852469724</v>
      </c>
      <c r="J7" s="464">
        <v>1800510297</v>
      </c>
      <c r="K7" s="515">
        <v>1185163344</v>
      </c>
      <c r="L7" s="505"/>
      <c r="S7" s="464">
        <v>1800510297</v>
      </c>
      <c r="T7" s="467">
        <v>0</v>
      </c>
      <c r="U7" s="464">
        <v>1185163344</v>
      </c>
      <c r="V7" s="467">
        <v>0</v>
      </c>
    </row>
    <row r="8" spans="2:22" ht="12">
      <c r="B8" s="468"/>
      <c r="C8" s="463" t="s">
        <v>297</v>
      </c>
      <c r="D8" s="464">
        <v>17658485</v>
      </c>
      <c r="E8" s="515">
        <v>11466253</v>
      </c>
      <c r="F8" s="464">
        <v>34990586</v>
      </c>
      <c r="G8" s="515">
        <v>34171369</v>
      </c>
      <c r="H8" s="464">
        <v>38570534</v>
      </c>
      <c r="I8" s="515">
        <v>22624824</v>
      </c>
      <c r="J8" s="464">
        <v>91219605</v>
      </c>
      <c r="K8" s="515">
        <v>68262446</v>
      </c>
      <c r="L8" s="505"/>
      <c r="S8" s="464">
        <v>91219605</v>
      </c>
      <c r="T8" s="467">
        <v>0</v>
      </c>
      <c r="U8" s="464">
        <v>68262446</v>
      </c>
      <c r="V8" s="467">
        <v>0</v>
      </c>
    </row>
    <row r="9" spans="2:22" ht="12">
      <c r="B9" s="468"/>
      <c r="C9" s="463" t="s">
        <v>298</v>
      </c>
      <c r="D9" s="464">
        <v>17819024</v>
      </c>
      <c r="E9" s="515">
        <v>26895066</v>
      </c>
      <c r="F9" s="464">
        <v>76703728</v>
      </c>
      <c r="G9" s="515">
        <v>72076278</v>
      </c>
      <c r="H9" s="464">
        <v>1502473</v>
      </c>
      <c r="I9" s="515">
        <v>3017713</v>
      </c>
      <c r="J9" s="464">
        <v>96025225</v>
      </c>
      <c r="K9" s="515">
        <v>101989057</v>
      </c>
      <c r="L9" s="505"/>
      <c r="S9" s="464">
        <v>96025225</v>
      </c>
      <c r="T9" s="467">
        <v>0</v>
      </c>
      <c r="U9" s="464">
        <v>101989057</v>
      </c>
      <c r="V9" s="467">
        <v>0</v>
      </c>
    </row>
    <row r="10" spans="2:22" ht="12">
      <c r="B10" s="468"/>
      <c r="C10" s="463" t="s">
        <v>299</v>
      </c>
      <c r="D10" s="464">
        <v>215705335</v>
      </c>
      <c r="E10" s="515">
        <v>281533993</v>
      </c>
      <c r="F10" s="464">
        <v>807300896</v>
      </c>
      <c r="G10" s="515">
        <v>802286571</v>
      </c>
      <c r="H10" s="464">
        <v>7212996</v>
      </c>
      <c r="I10" s="515">
        <v>4311003</v>
      </c>
      <c r="J10" s="464">
        <v>1030219227</v>
      </c>
      <c r="K10" s="515">
        <v>1088131567</v>
      </c>
      <c r="L10" s="505"/>
      <c r="S10" s="464">
        <v>1030219227</v>
      </c>
      <c r="T10" s="467">
        <v>0</v>
      </c>
      <c r="U10" s="464">
        <v>1088131567</v>
      </c>
      <c r="V10" s="467">
        <v>0</v>
      </c>
    </row>
    <row r="11" spans="2:22" ht="12">
      <c r="B11" s="468"/>
      <c r="C11" s="463" t="s">
        <v>300</v>
      </c>
      <c r="D11" s="464">
        <v>61906976</v>
      </c>
      <c r="E11" s="515">
        <v>69698172</v>
      </c>
      <c r="F11" s="464">
        <v>7717238</v>
      </c>
      <c r="G11" s="515">
        <v>27676364</v>
      </c>
      <c r="H11" s="464">
        <v>-39083015</v>
      </c>
      <c r="I11" s="515">
        <v>-93807606</v>
      </c>
      <c r="J11" s="464">
        <v>30541199</v>
      </c>
      <c r="K11" s="515">
        <v>3566930</v>
      </c>
      <c r="L11" s="505"/>
      <c r="S11" s="464">
        <v>30541199</v>
      </c>
      <c r="T11" s="467">
        <v>0</v>
      </c>
      <c r="U11" s="464">
        <v>3566930</v>
      </c>
      <c r="V11" s="467">
        <v>0</v>
      </c>
    </row>
    <row r="12" spans="2:22" ht="12">
      <c r="B12" s="468"/>
      <c r="C12" s="463" t="s">
        <v>301</v>
      </c>
      <c r="D12" s="464">
        <v>32313348</v>
      </c>
      <c r="E12" s="515">
        <v>33665661</v>
      </c>
      <c r="F12" s="464">
        <v>33525093</v>
      </c>
      <c r="G12" s="515">
        <v>61185174</v>
      </c>
      <c r="H12" s="464">
        <v>571608</v>
      </c>
      <c r="I12" s="515">
        <v>207062</v>
      </c>
      <c r="J12" s="464">
        <v>66410049</v>
      </c>
      <c r="K12" s="515">
        <v>95057897</v>
      </c>
      <c r="L12" s="505"/>
      <c r="S12" s="464">
        <v>66410049</v>
      </c>
      <c r="T12" s="467">
        <v>0</v>
      </c>
      <c r="U12" s="464">
        <v>95057897</v>
      </c>
      <c r="V12" s="467">
        <v>0</v>
      </c>
    </row>
    <row r="13" spans="2:22" ht="12" hidden="1">
      <c r="B13" s="468"/>
      <c r="C13" s="463"/>
      <c r="D13" s="464">
        <v>0</v>
      </c>
      <c r="E13" s="515"/>
      <c r="F13" s="464">
        <v>0</v>
      </c>
      <c r="G13" s="515"/>
      <c r="H13" s="464">
        <v>0</v>
      </c>
      <c r="I13" s="515"/>
      <c r="J13" s="464"/>
      <c r="K13" s="515"/>
      <c r="L13" s="505"/>
      <c r="S13" s="464"/>
      <c r="T13" s="467"/>
      <c r="U13" s="464"/>
      <c r="V13" s="467"/>
    </row>
    <row r="14" spans="2:22" ht="12">
      <c r="B14" s="468"/>
      <c r="C14" s="463" t="s">
        <v>302</v>
      </c>
      <c r="D14" s="464">
        <v>5437741</v>
      </c>
      <c r="E14" s="515">
        <v>3751263</v>
      </c>
      <c r="F14" s="464">
        <v>5584199</v>
      </c>
      <c r="G14" s="515">
        <v>11961862</v>
      </c>
      <c r="H14" s="464">
        <v>71303319</v>
      </c>
      <c r="I14" s="515">
        <v>31741463</v>
      </c>
      <c r="J14" s="464">
        <v>82325259</v>
      </c>
      <c r="K14" s="515">
        <v>47454588</v>
      </c>
      <c r="L14" s="505"/>
      <c r="S14" s="464">
        <v>82325259</v>
      </c>
      <c r="T14" s="467">
        <v>0</v>
      </c>
      <c r="U14" s="464">
        <v>47454588</v>
      </c>
      <c r="V14" s="467">
        <v>0</v>
      </c>
    </row>
    <row r="16" spans="2:21" ht="24">
      <c r="B16" s="468"/>
      <c r="C16" s="473" t="s">
        <v>303</v>
      </c>
      <c r="D16" s="464">
        <v>0</v>
      </c>
      <c r="E16" s="515">
        <v>3389064304</v>
      </c>
      <c r="F16" s="464">
        <v>0</v>
      </c>
      <c r="G16" s="515">
        <v>1049432105</v>
      </c>
      <c r="H16" s="464">
        <v>0</v>
      </c>
      <c r="I16" s="515">
        <v>885439472</v>
      </c>
      <c r="J16" s="464">
        <v>0</v>
      </c>
      <c r="K16" s="515">
        <v>5323935881</v>
      </c>
      <c r="L16" s="505"/>
      <c r="S16" s="464">
        <v>0</v>
      </c>
      <c r="T16" s="467">
        <v>0</v>
      </c>
      <c r="U16" s="464">
        <v>5323935881</v>
      </c>
    </row>
    <row r="18" spans="2:22" ht="12">
      <c r="B18" s="516" t="s">
        <v>304</v>
      </c>
      <c r="D18" s="464">
        <v>3539807873</v>
      </c>
      <c r="E18" s="465">
        <v>4070922143</v>
      </c>
      <c r="F18" s="464">
        <v>4242778102</v>
      </c>
      <c r="G18" s="465">
        <v>4091696107</v>
      </c>
      <c r="H18" s="464">
        <v>298847340</v>
      </c>
      <c r="I18" s="465">
        <v>-627025569</v>
      </c>
      <c r="J18" s="464">
        <v>8081433315</v>
      </c>
      <c r="K18" s="504">
        <v>7535592681</v>
      </c>
      <c r="L18" s="505"/>
      <c r="S18" s="464">
        <v>8081433315</v>
      </c>
      <c r="T18" s="467">
        <v>0</v>
      </c>
      <c r="U18" s="464">
        <v>7535592681</v>
      </c>
      <c r="V18" s="467">
        <v>0</v>
      </c>
    </row>
    <row r="19" spans="2:22" ht="12">
      <c r="B19" s="468"/>
      <c r="C19" s="463" t="s">
        <v>305</v>
      </c>
      <c r="D19" s="464">
        <v>1267061</v>
      </c>
      <c r="E19" s="515">
        <v>625982</v>
      </c>
      <c r="F19" s="464">
        <v>687804828</v>
      </c>
      <c r="G19" s="515">
        <v>488884301</v>
      </c>
      <c r="H19" s="464">
        <v>20549</v>
      </c>
      <c r="I19" s="515">
        <v>17921</v>
      </c>
      <c r="J19" s="464">
        <v>689092438</v>
      </c>
      <c r="K19" s="515">
        <v>489528204</v>
      </c>
      <c r="L19" s="505"/>
      <c r="S19" s="464">
        <v>689092438</v>
      </c>
      <c r="T19" s="467">
        <v>0</v>
      </c>
      <c r="U19" s="464">
        <v>489528204</v>
      </c>
      <c r="V19" s="467">
        <v>0</v>
      </c>
    </row>
    <row r="20" spans="2:22" ht="12">
      <c r="B20" s="468"/>
      <c r="C20" s="463" t="s">
        <v>306</v>
      </c>
      <c r="D20" s="464">
        <v>8337562</v>
      </c>
      <c r="E20" s="515">
        <v>9847779</v>
      </c>
      <c r="F20" s="464">
        <v>62178337</v>
      </c>
      <c r="G20" s="515">
        <v>54741348</v>
      </c>
      <c r="H20" s="464">
        <v>2059281</v>
      </c>
      <c r="I20" s="515">
        <v>12973581</v>
      </c>
      <c r="J20" s="464">
        <v>72575180</v>
      </c>
      <c r="K20" s="515">
        <v>77562708</v>
      </c>
      <c r="L20" s="505"/>
      <c r="S20" s="464">
        <v>72575180</v>
      </c>
      <c r="T20" s="467">
        <v>0</v>
      </c>
      <c r="U20" s="464">
        <v>77562708</v>
      </c>
      <c r="V20" s="467">
        <v>0</v>
      </c>
    </row>
    <row r="21" spans="2:22" ht="12">
      <c r="B21" s="468"/>
      <c r="C21" s="463" t="s">
        <v>307</v>
      </c>
      <c r="D21" s="464">
        <v>292497865</v>
      </c>
      <c r="E21" s="515">
        <v>310451501</v>
      </c>
      <c r="F21" s="464">
        <v>66941597</v>
      </c>
      <c r="G21" s="515">
        <v>88178936</v>
      </c>
      <c r="H21" s="464">
        <v>208134</v>
      </c>
      <c r="I21" s="515">
        <v>65427</v>
      </c>
      <c r="J21" s="464">
        <v>359647596</v>
      </c>
      <c r="K21" s="515">
        <v>398695864</v>
      </c>
      <c r="L21" s="505"/>
      <c r="S21" s="464">
        <v>359647596</v>
      </c>
      <c r="T21" s="467">
        <v>0</v>
      </c>
      <c r="U21" s="464">
        <v>398695864</v>
      </c>
      <c r="V21" s="467">
        <v>0</v>
      </c>
    </row>
    <row r="22" spans="2:22" ht="12">
      <c r="B22" s="468"/>
      <c r="C22" s="463" t="s">
        <v>308</v>
      </c>
      <c r="D22" s="464">
        <v>0</v>
      </c>
      <c r="E22" s="515">
        <v>0</v>
      </c>
      <c r="F22" s="464">
        <v>240677</v>
      </c>
      <c r="G22" s="515">
        <v>355485</v>
      </c>
      <c r="H22" s="464">
        <v>0</v>
      </c>
      <c r="I22" s="515">
        <v>0</v>
      </c>
      <c r="J22" s="464">
        <v>240677</v>
      </c>
      <c r="K22" s="515">
        <v>355485</v>
      </c>
      <c r="L22" s="505"/>
      <c r="S22" s="464">
        <v>240677</v>
      </c>
      <c r="T22" s="467">
        <v>0</v>
      </c>
      <c r="U22" s="464">
        <v>355485</v>
      </c>
      <c r="V22" s="467">
        <v>0</v>
      </c>
    </row>
    <row r="23" spans="2:22" ht="12">
      <c r="B23" s="468"/>
      <c r="C23" s="463" t="s">
        <v>309</v>
      </c>
      <c r="D23" s="464">
        <v>91417560</v>
      </c>
      <c r="E23" s="515">
        <v>478361882</v>
      </c>
      <c r="F23" s="464">
        <v>17268</v>
      </c>
      <c r="G23" s="515">
        <v>491519716</v>
      </c>
      <c r="H23" s="464">
        <v>-90249867</v>
      </c>
      <c r="I23" s="515">
        <v>-938921153</v>
      </c>
      <c r="J23" s="464">
        <v>1184961</v>
      </c>
      <c r="K23" s="515">
        <v>30960445</v>
      </c>
      <c r="L23" s="505"/>
      <c r="S23" s="464">
        <v>1184961</v>
      </c>
      <c r="T23" s="467">
        <v>0</v>
      </c>
      <c r="U23" s="464">
        <v>30960445</v>
      </c>
      <c r="V23" s="467">
        <v>0</v>
      </c>
    </row>
    <row r="24" spans="2:22" ht="12">
      <c r="B24" s="468"/>
      <c r="C24" s="463" t="s">
        <v>310</v>
      </c>
      <c r="D24" s="464">
        <v>36397602</v>
      </c>
      <c r="E24" s="515">
        <v>33665518</v>
      </c>
      <c r="F24" s="464">
        <v>1170364011</v>
      </c>
      <c r="G24" s="515">
        <v>933484014</v>
      </c>
      <c r="H24" s="464">
        <v>5085131</v>
      </c>
      <c r="I24" s="515">
        <v>14249740</v>
      </c>
      <c r="J24" s="464">
        <v>1211846744</v>
      </c>
      <c r="K24" s="515">
        <v>981399272</v>
      </c>
      <c r="L24" s="505"/>
      <c r="S24" s="464">
        <v>1211846744</v>
      </c>
      <c r="T24" s="467">
        <v>0</v>
      </c>
      <c r="U24" s="464">
        <v>981399272</v>
      </c>
      <c r="V24" s="467">
        <v>0</v>
      </c>
    </row>
    <row r="25" spans="2:22" ht="12">
      <c r="B25" s="468"/>
      <c r="C25" s="463" t="s">
        <v>311</v>
      </c>
      <c r="D25" s="464">
        <v>12739519</v>
      </c>
      <c r="E25" s="515">
        <v>100700655</v>
      </c>
      <c r="F25" s="464">
        <v>87951185</v>
      </c>
      <c r="G25" s="515">
        <v>76703162</v>
      </c>
      <c r="H25" s="464">
        <v>377818418</v>
      </c>
      <c r="I25" s="515">
        <v>266795230</v>
      </c>
      <c r="J25" s="464">
        <v>478509122</v>
      </c>
      <c r="K25" s="515">
        <v>444199047</v>
      </c>
      <c r="L25" s="505"/>
      <c r="S25" s="464">
        <v>478509122</v>
      </c>
      <c r="T25" s="467">
        <v>0</v>
      </c>
      <c r="U25" s="464">
        <v>444199047</v>
      </c>
      <c r="V25" s="467">
        <v>0</v>
      </c>
    </row>
    <row r="26" spans="2:22" ht="12">
      <c r="B26" s="468"/>
      <c r="C26" s="463" t="s">
        <v>312</v>
      </c>
      <c r="D26" s="464">
        <v>3052464550</v>
      </c>
      <c r="E26" s="515">
        <v>3097266606</v>
      </c>
      <c r="F26" s="464">
        <v>2094171642</v>
      </c>
      <c r="G26" s="515">
        <v>1905927300</v>
      </c>
      <c r="H26" s="464">
        <v>3700867</v>
      </c>
      <c r="I26" s="515">
        <v>372727</v>
      </c>
      <c r="J26" s="464">
        <v>5150337059</v>
      </c>
      <c r="K26" s="515">
        <v>5003566633</v>
      </c>
      <c r="L26" s="505"/>
      <c r="S26" s="464">
        <v>5150337059</v>
      </c>
      <c r="T26" s="467">
        <v>0</v>
      </c>
      <c r="U26" s="464">
        <v>5003566633</v>
      </c>
      <c r="V26" s="467">
        <v>0</v>
      </c>
    </row>
    <row r="27" spans="2:22" ht="12" hidden="1">
      <c r="B27" s="468"/>
      <c r="C27" s="463"/>
      <c r="D27" s="464">
        <v>0</v>
      </c>
      <c r="E27" s="515"/>
      <c r="F27" s="464">
        <v>0</v>
      </c>
      <c r="G27" s="515"/>
      <c r="H27" s="464">
        <v>0</v>
      </c>
      <c r="I27" s="515"/>
      <c r="J27" s="464"/>
      <c r="K27" s="515"/>
      <c r="L27" s="505"/>
      <c r="S27" s="464"/>
      <c r="T27" s="467"/>
      <c r="U27" s="464"/>
      <c r="V27" s="467"/>
    </row>
    <row r="28" spans="2:22" ht="12">
      <c r="B28" s="468"/>
      <c r="C28" s="463" t="s">
        <v>313</v>
      </c>
      <c r="D28" s="464">
        <v>0</v>
      </c>
      <c r="E28" s="515">
        <v>0</v>
      </c>
      <c r="F28" s="464">
        <v>0</v>
      </c>
      <c r="G28" s="515">
        <v>0</v>
      </c>
      <c r="H28" s="464">
        <v>0</v>
      </c>
      <c r="I28" s="515">
        <v>0</v>
      </c>
      <c r="J28" s="464">
        <v>0</v>
      </c>
      <c r="K28" s="515">
        <v>0</v>
      </c>
      <c r="L28" s="505"/>
      <c r="S28" s="464">
        <v>0</v>
      </c>
      <c r="T28" s="467">
        <v>0</v>
      </c>
      <c r="U28" s="464">
        <v>0</v>
      </c>
      <c r="V28" s="467">
        <v>0</v>
      </c>
    </row>
    <row r="29" spans="2:22" ht="12">
      <c r="B29" s="468"/>
      <c r="C29" s="463" t="s">
        <v>314</v>
      </c>
      <c r="D29" s="464">
        <v>44686154</v>
      </c>
      <c r="E29" s="515">
        <v>40002220</v>
      </c>
      <c r="F29" s="464">
        <v>73108557</v>
      </c>
      <c r="G29" s="515">
        <v>51901845</v>
      </c>
      <c r="H29" s="464">
        <v>204827</v>
      </c>
      <c r="I29" s="515">
        <v>17420958</v>
      </c>
      <c r="J29" s="464">
        <v>117999538</v>
      </c>
      <c r="K29" s="515">
        <v>109325023</v>
      </c>
      <c r="L29" s="505"/>
      <c r="S29" s="464">
        <v>117999538</v>
      </c>
      <c r="T29" s="467">
        <v>0</v>
      </c>
      <c r="U29" s="464">
        <v>109325023</v>
      </c>
      <c r="V29" s="467">
        <v>0</v>
      </c>
    </row>
    <row r="31" spans="2:22" ht="12">
      <c r="B31" s="474" t="s">
        <v>315</v>
      </c>
      <c r="C31" s="475"/>
      <c r="D31" s="470">
        <v>4285567516</v>
      </c>
      <c r="E31" s="495">
        <v>8045231691</v>
      </c>
      <c r="F31" s="470">
        <v>5581252819</v>
      </c>
      <c r="G31" s="495">
        <v>6324944614</v>
      </c>
      <c r="H31" s="470">
        <v>1411863841</v>
      </c>
      <c r="I31" s="495">
        <v>1078978086</v>
      </c>
      <c r="J31" s="470">
        <v>11278684176</v>
      </c>
      <c r="K31" s="495">
        <v>15449154391</v>
      </c>
      <c r="L31" s="517"/>
      <c r="S31" s="470">
        <v>11278684176</v>
      </c>
      <c r="T31" s="467">
        <v>0</v>
      </c>
      <c r="U31" s="470">
        <v>15449154391</v>
      </c>
      <c r="V31" s="467">
        <v>0</v>
      </c>
    </row>
    <row r="32" spans="19:21" ht="12">
      <c r="S32" s="447"/>
      <c r="U32" s="447"/>
    </row>
    <row r="33" spans="19:21" ht="12">
      <c r="S33" s="447"/>
      <c r="U33" s="447"/>
    </row>
    <row r="34" spans="4:21" ht="12">
      <c r="D34" s="467"/>
      <c r="E34" s="467"/>
      <c r="F34" s="467"/>
      <c r="G34" s="467"/>
      <c r="H34" s="467"/>
      <c r="I34" s="467"/>
      <c r="J34" s="467"/>
      <c r="K34" s="467"/>
      <c r="L34" s="467"/>
      <c r="S34" s="447"/>
      <c r="U34" s="447"/>
    </row>
    <row r="35" spans="19:21" ht="12">
      <c r="S35" s="447"/>
      <c r="U35" s="447"/>
    </row>
    <row r="36" spans="2:22" ht="12" customHeight="1">
      <c r="B36" s="449" t="s">
        <v>394</v>
      </c>
      <c r="C36" s="450"/>
      <c r="D36" s="509" t="s">
        <v>395</v>
      </c>
      <c r="E36" s="510"/>
      <c r="F36" s="509" t="s">
        <v>23</v>
      </c>
      <c r="G36" s="510"/>
      <c r="H36" s="509" t="s">
        <v>396</v>
      </c>
      <c r="I36" s="510"/>
      <c r="J36" s="509" t="s">
        <v>292</v>
      </c>
      <c r="K36" s="510"/>
      <c r="T36" s="467"/>
      <c r="V36" s="467"/>
    </row>
    <row r="37" spans="2:22" ht="12">
      <c r="B37" s="476" t="s">
        <v>316</v>
      </c>
      <c r="C37" s="518"/>
      <c r="D37" s="455">
        <v>42735</v>
      </c>
      <c r="E37" s="456">
        <v>42369</v>
      </c>
      <c r="F37" s="455">
        <v>42735</v>
      </c>
      <c r="G37" s="456">
        <v>42369</v>
      </c>
      <c r="H37" s="455">
        <v>42735</v>
      </c>
      <c r="I37" s="456">
        <v>42369</v>
      </c>
      <c r="J37" s="455">
        <v>42735</v>
      </c>
      <c r="K37" s="456">
        <v>42369</v>
      </c>
      <c r="T37" s="467"/>
      <c r="V37" s="467"/>
    </row>
    <row r="38" spans="2:11" ht="12">
      <c r="B38" s="519"/>
      <c r="C38" s="520"/>
      <c r="D38" s="459" t="s">
        <v>294</v>
      </c>
      <c r="E38" s="461" t="s">
        <v>294</v>
      </c>
      <c r="F38" s="459" t="s">
        <v>294</v>
      </c>
      <c r="G38" s="461" t="s">
        <v>294</v>
      </c>
      <c r="H38" s="459" t="s">
        <v>294</v>
      </c>
      <c r="I38" s="461" t="s">
        <v>294</v>
      </c>
      <c r="J38" s="459" t="s">
        <v>294</v>
      </c>
      <c r="K38" s="461" t="s">
        <v>294</v>
      </c>
    </row>
    <row r="39" spans="2:22" ht="12">
      <c r="B39" s="472" t="s">
        <v>317</v>
      </c>
      <c r="D39" s="464">
        <v>792682510</v>
      </c>
      <c r="E39" s="504">
        <v>2735116868</v>
      </c>
      <c r="F39" s="464">
        <v>1757079613</v>
      </c>
      <c r="G39" s="504">
        <v>1838355464</v>
      </c>
      <c r="H39" s="464">
        <v>-2231885</v>
      </c>
      <c r="I39" s="504">
        <v>-68091532</v>
      </c>
      <c r="J39" s="464">
        <v>2547530238</v>
      </c>
      <c r="K39" s="504">
        <v>4505380800</v>
      </c>
      <c r="S39" s="464">
        <v>2547530238</v>
      </c>
      <c r="T39" s="467">
        <v>0</v>
      </c>
      <c r="U39" s="464">
        <v>4505380800</v>
      </c>
      <c r="V39" s="467">
        <v>0</v>
      </c>
    </row>
    <row r="40" spans="2:22" ht="12">
      <c r="B40" s="468"/>
      <c r="C40" s="463" t="s">
        <v>318</v>
      </c>
      <c r="D40" s="464">
        <v>152992685</v>
      </c>
      <c r="E40" s="515">
        <v>230270298</v>
      </c>
      <c r="F40" s="464">
        <v>341802767</v>
      </c>
      <c r="G40" s="515">
        <v>206125030</v>
      </c>
      <c r="H40" s="464">
        <v>9888911</v>
      </c>
      <c r="I40" s="515">
        <v>251478180</v>
      </c>
      <c r="J40" s="464">
        <v>504684363</v>
      </c>
      <c r="K40" s="515">
        <v>687873508</v>
      </c>
      <c r="S40" s="464">
        <v>504684363</v>
      </c>
      <c r="T40" s="467">
        <v>0</v>
      </c>
      <c r="U40" s="464">
        <v>687873508</v>
      </c>
      <c r="V40" s="467">
        <v>0</v>
      </c>
    </row>
    <row r="41" spans="2:22" ht="12">
      <c r="B41" s="468"/>
      <c r="C41" s="463" t="s">
        <v>319</v>
      </c>
      <c r="D41" s="464">
        <v>394678678</v>
      </c>
      <c r="E41" s="515">
        <v>342712347</v>
      </c>
      <c r="F41" s="464">
        <v>1176412922</v>
      </c>
      <c r="G41" s="515">
        <v>1037064551</v>
      </c>
      <c r="H41" s="464">
        <v>84249275</v>
      </c>
      <c r="I41" s="515">
        <v>73047309</v>
      </c>
      <c r="J41" s="464">
        <v>1655340875</v>
      </c>
      <c r="K41" s="515">
        <v>1452824207</v>
      </c>
      <c r="S41" s="464">
        <v>1655340875</v>
      </c>
      <c r="T41" s="467">
        <v>0</v>
      </c>
      <c r="U41" s="464">
        <v>1452824207</v>
      </c>
      <c r="V41" s="467">
        <v>0</v>
      </c>
    </row>
    <row r="42" spans="2:22" ht="12">
      <c r="B42" s="468"/>
      <c r="C42" s="463" t="s">
        <v>320</v>
      </c>
      <c r="D42" s="464">
        <v>96548117</v>
      </c>
      <c r="E42" s="515">
        <v>104568189</v>
      </c>
      <c r="F42" s="464">
        <v>113295239</v>
      </c>
      <c r="G42" s="515">
        <v>72131804</v>
      </c>
      <c r="H42" s="464">
        <v>-98139317</v>
      </c>
      <c r="I42" s="515">
        <v>-66802485</v>
      </c>
      <c r="J42" s="464">
        <v>111704039</v>
      </c>
      <c r="K42" s="515">
        <v>109897508</v>
      </c>
      <c r="S42" s="464">
        <v>111704039</v>
      </c>
      <c r="T42" s="467">
        <v>0</v>
      </c>
      <c r="U42" s="464">
        <v>109897508</v>
      </c>
      <c r="V42" s="467">
        <v>0</v>
      </c>
    </row>
    <row r="43" spans="2:22" ht="12">
      <c r="B43" s="468"/>
      <c r="C43" s="463" t="s">
        <v>321</v>
      </c>
      <c r="D43" s="464">
        <v>31742643</v>
      </c>
      <c r="E43" s="515">
        <v>81419354</v>
      </c>
      <c r="F43" s="464">
        <v>76292279</v>
      </c>
      <c r="G43" s="515">
        <v>45879822</v>
      </c>
      <c r="H43" s="464">
        <v>718407</v>
      </c>
      <c r="I43" s="515">
        <v>0</v>
      </c>
      <c r="J43" s="464">
        <v>108753329</v>
      </c>
      <c r="K43" s="515">
        <v>127299176</v>
      </c>
      <c r="L43" s="505"/>
      <c r="S43" s="464">
        <v>108753329</v>
      </c>
      <c r="T43" s="467">
        <v>0</v>
      </c>
      <c r="U43" s="464">
        <v>127299176</v>
      </c>
      <c r="V43" s="467">
        <v>0</v>
      </c>
    </row>
    <row r="44" spans="2:22" ht="12">
      <c r="B44" s="468"/>
      <c r="C44" s="463" t="s">
        <v>322</v>
      </c>
      <c r="D44" s="464">
        <v>113011367</v>
      </c>
      <c r="E44" s="515">
        <v>91117121</v>
      </c>
      <c r="F44" s="464">
        <v>21780288</v>
      </c>
      <c r="G44" s="515">
        <v>24166415</v>
      </c>
      <c r="H44" s="464">
        <v>84678</v>
      </c>
      <c r="I44" s="515">
        <v>27324424</v>
      </c>
      <c r="J44" s="464">
        <v>134876333</v>
      </c>
      <c r="K44" s="515">
        <v>142607960</v>
      </c>
      <c r="L44" s="505"/>
      <c r="S44" s="464">
        <v>134876333</v>
      </c>
      <c r="T44" s="467">
        <v>0</v>
      </c>
      <c r="U44" s="464">
        <v>142607960</v>
      </c>
      <c r="V44" s="467">
        <v>0</v>
      </c>
    </row>
    <row r="45" spans="2:22" ht="12">
      <c r="B45" s="468"/>
      <c r="C45" s="463" t="s">
        <v>323</v>
      </c>
      <c r="D45" s="464">
        <v>0</v>
      </c>
      <c r="E45" s="515">
        <v>0</v>
      </c>
      <c r="F45" s="464">
        <v>0</v>
      </c>
      <c r="G45" s="515">
        <v>0</v>
      </c>
      <c r="H45" s="464">
        <v>0</v>
      </c>
      <c r="I45" s="515">
        <v>0</v>
      </c>
      <c r="J45" s="464">
        <v>0</v>
      </c>
      <c r="K45" s="515">
        <v>0</v>
      </c>
      <c r="L45" s="505"/>
      <c r="S45" s="464">
        <v>0</v>
      </c>
      <c r="T45" s="467">
        <v>0</v>
      </c>
      <c r="U45" s="464">
        <v>0</v>
      </c>
      <c r="V45" s="467">
        <v>0</v>
      </c>
    </row>
    <row r="46" spans="2:22" ht="12">
      <c r="B46" s="468"/>
      <c r="C46" s="463" t="s">
        <v>324</v>
      </c>
      <c r="D46" s="464">
        <v>3709020</v>
      </c>
      <c r="E46" s="515">
        <v>1951295</v>
      </c>
      <c r="F46" s="464">
        <v>27496118</v>
      </c>
      <c r="G46" s="515">
        <v>35966491</v>
      </c>
      <c r="H46" s="464">
        <v>966161</v>
      </c>
      <c r="I46" s="515">
        <v>1308553</v>
      </c>
      <c r="J46" s="464">
        <v>32171299</v>
      </c>
      <c r="K46" s="515">
        <v>39226339</v>
      </c>
      <c r="L46" s="505"/>
      <c r="S46" s="464">
        <v>32171299</v>
      </c>
      <c r="T46" s="467">
        <v>0</v>
      </c>
      <c r="U46" s="464">
        <v>39226339</v>
      </c>
      <c r="V46" s="467">
        <v>0</v>
      </c>
    </row>
    <row r="48" spans="2:21" ht="24">
      <c r="B48" s="468"/>
      <c r="C48" s="473" t="s">
        <v>325</v>
      </c>
      <c r="D48" s="464">
        <v>0</v>
      </c>
      <c r="E48" s="515">
        <v>1883078264</v>
      </c>
      <c r="F48" s="464">
        <v>0</v>
      </c>
      <c r="G48" s="515">
        <v>417021351</v>
      </c>
      <c r="H48" s="464">
        <v>0</v>
      </c>
      <c r="I48" s="515">
        <v>-354447513</v>
      </c>
      <c r="J48" s="464">
        <v>0</v>
      </c>
      <c r="K48" s="515">
        <v>1945652102</v>
      </c>
      <c r="L48" s="505"/>
      <c r="S48" s="464"/>
      <c r="T48" s="467">
        <v>0</v>
      </c>
      <c r="U48" s="464">
        <v>1945652102</v>
      </c>
    </row>
    <row r="50" spans="2:22" ht="12">
      <c r="B50" s="516" t="s">
        <v>326</v>
      </c>
      <c r="D50" s="464">
        <v>1425473091</v>
      </c>
      <c r="E50" s="504">
        <v>1313277539</v>
      </c>
      <c r="F50" s="464">
        <v>1821542055</v>
      </c>
      <c r="G50" s="504">
        <v>1559780584</v>
      </c>
      <c r="H50" s="464">
        <v>200501433</v>
      </c>
      <c r="I50" s="504">
        <v>-119092912</v>
      </c>
      <c r="J50" s="464">
        <v>3447516579</v>
      </c>
      <c r="K50" s="504">
        <v>2753965211</v>
      </c>
      <c r="L50" s="505"/>
      <c r="S50" s="464">
        <v>3447516579</v>
      </c>
      <c r="T50" s="467">
        <v>0</v>
      </c>
      <c r="U50" s="464">
        <v>2753965211</v>
      </c>
      <c r="V50" s="467">
        <v>0</v>
      </c>
    </row>
    <row r="51" spans="2:22" ht="12">
      <c r="B51" s="468"/>
      <c r="C51" s="463" t="s">
        <v>327</v>
      </c>
      <c r="D51" s="464">
        <v>1027909549</v>
      </c>
      <c r="E51" s="515">
        <v>941834867</v>
      </c>
      <c r="F51" s="464">
        <v>961192689</v>
      </c>
      <c r="G51" s="515">
        <v>883297767</v>
      </c>
      <c r="H51" s="464">
        <v>407651656</v>
      </c>
      <c r="I51" s="515">
        <v>22163958</v>
      </c>
      <c r="J51" s="464">
        <v>2396753894</v>
      </c>
      <c r="K51" s="515">
        <v>1847296592</v>
      </c>
      <c r="L51" s="505"/>
      <c r="S51" s="464">
        <v>2396753894</v>
      </c>
      <c r="T51" s="467">
        <v>0</v>
      </c>
      <c r="U51" s="464">
        <v>1847296592</v>
      </c>
      <c r="V51" s="467">
        <v>0</v>
      </c>
    </row>
    <row r="52" spans="2:22" ht="12">
      <c r="B52" s="468"/>
      <c r="C52" s="463" t="s">
        <v>328</v>
      </c>
      <c r="D52" s="464">
        <v>113683403</v>
      </c>
      <c r="E52" s="515">
        <v>97364873</v>
      </c>
      <c r="F52" s="464">
        <v>222357299</v>
      </c>
      <c r="G52" s="515">
        <v>178027558</v>
      </c>
      <c r="H52" s="464">
        <v>6734179</v>
      </c>
      <c r="I52" s="515">
        <v>8151823</v>
      </c>
      <c r="J52" s="464">
        <v>342774881</v>
      </c>
      <c r="K52" s="515">
        <v>283544254</v>
      </c>
      <c r="L52" s="505"/>
      <c r="S52" s="464">
        <v>342774881</v>
      </c>
      <c r="T52" s="467">
        <v>0</v>
      </c>
      <c r="U52" s="464">
        <v>283544254</v>
      </c>
      <c r="V52" s="467">
        <v>0</v>
      </c>
    </row>
    <row r="53" spans="2:22" ht="12">
      <c r="B53" s="468"/>
      <c r="C53" s="463" t="s">
        <v>329</v>
      </c>
      <c r="D53" s="464">
        <v>13240806</v>
      </c>
      <c r="E53" s="515">
        <v>10685702</v>
      </c>
      <c r="F53" s="464">
        <v>210599867</v>
      </c>
      <c r="G53" s="515">
        <v>157179286</v>
      </c>
      <c r="H53" s="464">
        <v>-223840673</v>
      </c>
      <c r="I53" s="515">
        <v>-167864988</v>
      </c>
      <c r="J53" s="464">
        <v>0</v>
      </c>
      <c r="K53" s="515">
        <v>0</v>
      </c>
      <c r="L53" s="505"/>
      <c r="S53" s="464">
        <v>0</v>
      </c>
      <c r="T53" s="467">
        <v>0</v>
      </c>
      <c r="U53" s="464">
        <v>0</v>
      </c>
      <c r="V53" s="467">
        <v>0</v>
      </c>
    </row>
    <row r="54" spans="2:22" ht="12">
      <c r="B54" s="468"/>
      <c r="C54" s="463" t="s">
        <v>330</v>
      </c>
      <c r="D54" s="464">
        <v>52299461</v>
      </c>
      <c r="E54" s="515">
        <v>41883233</v>
      </c>
      <c r="F54" s="464">
        <v>180771384</v>
      </c>
      <c r="G54" s="515">
        <v>141808620</v>
      </c>
      <c r="H54" s="464">
        <v>208641</v>
      </c>
      <c r="I54" s="515">
        <v>156431</v>
      </c>
      <c r="J54" s="464">
        <v>233279486</v>
      </c>
      <c r="K54" s="515">
        <v>183848284</v>
      </c>
      <c r="L54" s="505"/>
      <c r="S54" s="464">
        <v>233279486</v>
      </c>
      <c r="T54" s="467">
        <v>0</v>
      </c>
      <c r="U54" s="464">
        <v>183848284</v>
      </c>
      <c r="V54" s="467">
        <v>0</v>
      </c>
    </row>
    <row r="55" spans="2:22" ht="12">
      <c r="B55" s="468"/>
      <c r="C55" s="463" t="s">
        <v>331</v>
      </c>
      <c r="D55" s="464">
        <v>176738031</v>
      </c>
      <c r="E55" s="515">
        <v>181262110</v>
      </c>
      <c r="F55" s="464">
        <v>36075916</v>
      </c>
      <c r="G55" s="515">
        <v>34940876</v>
      </c>
      <c r="H55" s="464">
        <v>7815710</v>
      </c>
      <c r="I55" s="515">
        <v>15701629</v>
      </c>
      <c r="J55" s="464">
        <v>220629657</v>
      </c>
      <c r="K55" s="515">
        <v>231904615</v>
      </c>
      <c r="L55" s="505"/>
      <c r="S55" s="464">
        <v>220629657</v>
      </c>
      <c r="T55" s="467">
        <v>0</v>
      </c>
      <c r="U55" s="464">
        <v>231904615</v>
      </c>
      <c r="V55" s="467">
        <v>0</v>
      </c>
    </row>
    <row r="56" spans="2:22" ht="12">
      <c r="B56" s="468"/>
      <c r="C56" s="463" t="s">
        <v>332</v>
      </c>
      <c r="D56" s="464">
        <v>24388017</v>
      </c>
      <c r="E56" s="515">
        <v>21548342</v>
      </c>
      <c r="F56" s="464">
        <v>202205387</v>
      </c>
      <c r="G56" s="515">
        <v>163123897</v>
      </c>
      <c r="H56" s="464">
        <v>1931920</v>
      </c>
      <c r="I56" s="515">
        <v>2598235</v>
      </c>
      <c r="J56" s="464">
        <v>228525324</v>
      </c>
      <c r="K56" s="515">
        <v>187270474</v>
      </c>
      <c r="L56" s="505"/>
      <c r="S56" s="464">
        <v>228525324</v>
      </c>
      <c r="T56" s="467">
        <v>0</v>
      </c>
      <c r="U56" s="464">
        <v>187270474</v>
      </c>
      <c r="V56" s="467">
        <v>0</v>
      </c>
    </row>
    <row r="57" spans="2:22" ht="12">
      <c r="B57" s="468"/>
      <c r="C57" s="463" t="s">
        <v>333</v>
      </c>
      <c r="D57" s="464">
        <v>17213824</v>
      </c>
      <c r="E57" s="515">
        <v>18698412</v>
      </c>
      <c r="F57" s="464">
        <v>8339513</v>
      </c>
      <c r="G57" s="515">
        <v>1402580</v>
      </c>
      <c r="H57" s="464">
        <v>0</v>
      </c>
      <c r="I57" s="515">
        <v>0</v>
      </c>
      <c r="J57" s="464">
        <v>25553337</v>
      </c>
      <c r="K57" s="515">
        <v>20100992</v>
      </c>
      <c r="L57" s="505"/>
      <c r="S57" s="464">
        <v>25553337</v>
      </c>
      <c r="T57" s="467">
        <v>0</v>
      </c>
      <c r="U57" s="464">
        <v>20100992</v>
      </c>
      <c r="V57" s="467">
        <v>0</v>
      </c>
    </row>
    <row r="58" ht="12">
      <c r="V58" s="467">
        <v>0</v>
      </c>
    </row>
    <row r="59" spans="2:22" ht="12">
      <c r="B59" s="516" t="s">
        <v>334</v>
      </c>
      <c r="D59" s="464">
        <v>2067411915</v>
      </c>
      <c r="E59" s="504">
        <v>3996837284</v>
      </c>
      <c r="F59" s="464">
        <v>2002631151</v>
      </c>
      <c r="G59" s="504">
        <v>2926808566</v>
      </c>
      <c r="H59" s="464">
        <v>1213594293</v>
      </c>
      <c r="I59" s="504">
        <v>1266162530</v>
      </c>
      <c r="J59" s="464">
        <v>5283637359</v>
      </c>
      <c r="K59" s="504">
        <v>8189808380</v>
      </c>
      <c r="L59" s="505"/>
      <c r="S59" s="464">
        <v>5283637359</v>
      </c>
      <c r="T59" s="467">
        <v>0</v>
      </c>
      <c r="U59" s="464">
        <v>8189808380</v>
      </c>
      <c r="V59" s="467">
        <v>0</v>
      </c>
    </row>
    <row r="60" spans="2:22" ht="12">
      <c r="B60" s="521" t="s">
        <v>335</v>
      </c>
      <c r="C60" s="522"/>
      <c r="D60" s="464">
        <v>2067411915</v>
      </c>
      <c r="E60" s="504">
        <v>3996837284</v>
      </c>
      <c r="F60" s="464">
        <v>2002631151</v>
      </c>
      <c r="G60" s="504">
        <v>2926808566</v>
      </c>
      <c r="H60" s="464">
        <v>1213594293</v>
      </c>
      <c r="I60" s="504">
        <v>1266162530</v>
      </c>
      <c r="J60" s="464">
        <v>4158857676</v>
      </c>
      <c r="K60" s="504">
        <v>6026149285</v>
      </c>
      <c r="L60" s="505"/>
      <c r="S60" s="464">
        <v>4158857676</v>
      </c>
      <c r="T60" s="467">
        <v>0</v>
      </c>
      <c r="U60" s="464">
        <v>6026149285</v>
      </c>
      <c r="V60" s="467">
        <v>0</v>
      </c>
    </row>
    <row r="61" spans="2:22" ht="12">
      <c r="B61" s="468"/>
      <c r="C61" s="463" t="s">
        <v>336</v>
      </c>
      <c r="D61" s="464">
        <v>686296536</v>
      </c>
      <c r="E61" s="515">
        <v>1476722861</v>
      </c>
      <c r="F61" s="464">
        <v>564587301</v>
      </c>
      <c r="G61" s="515">
        <v>860651565</v>
      </c>
      <c r="H61" s="464">
        <v>3276878628</v>
      </c>
      <c r="I61" s="515">
        <v>3467073560</v>
      </c>
      <c r="J61" s="464">
        <v>4527762465</v>
      </c>
      <c r="K61" s="515">
        <v>5804447986</v>
      </c>
      <c r="L61" s="505"/>
      <c r="S61" s="464">
        <v>4527762465</v>
      </c>
      <c r="T61" s="467">
        <v>0</v>
      </c>
      <c r="U61" s="464">
        <v>5804447986</v>
      </c>
      <c r="V61" s="467">
        <v>0</v>
      </c>
    </row>
    <row r="62" spans="2:22" ht="12">
      <c r="B62" s="468"/>
      <c r="C62" s="463" t="s">
        <v>337</v>
      </c>
      <c r="D62" s="464">
        <v>582568239</v>
      </c>
      <c r="E62" s="515">
        <v>2358601470</v>
      </c>
      <c r="F62" s="464">
        <v>131313178</v>
      </c>
      <c r="G62" s="515">
        <v>1414711314</v>
      </c>
      <c r="H62" s="464">
        <v>1429175741</v>
      </c>
      <c r="I62" s="515">
        <v>-392651261</v>
      </c>
      <c r="J62" s="464">
        <v>2143057158</v>
      </c>
      <c r="K62" s="515">
        <v>3380661523</v>
      </c>
      <c r="L62" s="505"/>
      <c r="S62" s="464">
        <v>2143057158</v>
      </c>
      <c r="T62" s="467">
        <v>0</v>
      </c>
      <c r="U62" s="464">
        <v>3380661523</v>
      </c>
      <c r="V62" s="467">
        <v>0</v>
      </c>
    </row>
    <row r="63" spans="2:22" ht="12">
      <c r="B63" s="468"/>
      <c r="C63" s="463" t="s">
        <v>338</v>
      </c>
      <c r="D63" s="464">
        <v>25237324</v>
      </c>
      <c r="E63" s="515">
        <v>206058198</v>
      </c>
      <c r="F63" s="464">
        <v>42382044</v>
      </c>
      <c r="G63" s="515">
        <v>3547484</v>
      </c>
      <c r="H63" s="464">
        <v>-67619368</v>
      </c>
      <c r="I63" s="515">
        <v>-209605682</v>
      </c>
      <c r="J63" s="464">
        <v>0</v>
      </c>
      <c r="K63" s="515">
        <v>0</v>
      </c>
      <c r="L63" s="505"/>
      <c r="S63" s="464">
        <v>0</v>
      </c>
      <c r="T63" s="467">
        <v>0</v>
      </c>
      <c r="U63" s="464">
        <v>0</v>
      </c>
      <c r="V63" s="467">
        <v>0</v>
      </c>
    </row>
    <row r="64" spans="2:22" ht="12">
      <c r="B64" s="468"/>
      <c r="C64" s="463" t="s">
        <v>339</v>
      </c>
      <c r="D64" s="464">
        <v>0</v>
      </c>
      <c r="E64" s="515">
        <v>0</v>
      </c>
      <c r="F64" s="464">
        <v>0</v>
      </c>
      <c r="G64" s="515">
        <v>0</v>
      </c>
      <c r="H64" s="464">
        <v>0</v>
      </c>
      <c r="I64" s="515">
        <v>0</v>
      </c>
      <c r="J64" s="464">
        <v>0</v>
      </c>
      <c r="K64" s="515">
        <v>0</v>
      </c>
      <c r="L64" s="505"/>
      <c r="S64" s="464">
        <v>0</v>
      </c>
      <c r="T64" s="467">
        <v>0</v>
      </c>
      <c r="U64" s="464">
        <v>0</v>
      </c>
      <c r="V64" s="467">
        <v>0</v>
      </c>
    </row>
    <row r="65" spans="2:22" ht="12">
      <c r="B65" s="468"/>
      <c r="C65" s="463" t="s">
        <v>340</v>
      </c>
      <c r="D65" s="464">
        <v>0</v>
      </c>
      <c r="E65" s="515">
        <v>0</v>
      </c>
      <c r="F65" s="464">
        <v>0</v>
      </c>
      <c r="G65" s="515">
        <v>0</v>
      </c>
      <c r="H65" s="464">
        <v>0</v>
      </c>
      <c r="I65" s="515">
        <v>0</v>
      </c>
      <c r="J65" s="464">
        <v>0</v>
      </c>
      <c r="K65" s="515">
        <v>0</v>
      </c>
      <c r="L65" s="505"/>
      <c r="S65" s="464">
        <v>0</v>
      </c>
      <c r="T65" s="467">
        <v>0</v>
      </c>
      <c r="U65" s="464">
        <v>0</v>
      </c>
      <c r="V65" s="467">
        <v>0</v>
      </c>
    </row>
    <row r="66" spans="2:22" ht="12">
      <c r="B66" s="468"/>
      <c r="C66" s="463" t="s">
        <v>341</v>
      </c>
      <c r="D66" s="464">
        <v>773309816</v>
      </c>
      <c r="E66" s="515">
        <v>-44545245</v>
      </c>
      <c r="F66" s="464">
        <v>1264348628</v>
      </c>
      <c r="G66" s="515">
        <v>647898203</v>
      </c>
      <c r="H66" s="464">
        <v>-3424840708</v>
      </c>
      <c r="I66" s="515">
        <v>-1598654087</v>
      </c>
      <c r="J66" s="464">
        <v>-2511961947</v>
      </c>
      <c r="K66" s="515">
        <v>-3158960224</v>
      </c>
      <c r="L66" s="505"/>
      <c r="S66" s="464">
        <v>-2511961947</v>
      </c>
      <c r="T66" s="467">
        <v>0</v>
      </c>
      <c r="U66" s="464">
        <v>-3158960224</v>
      </c>
      <c r="V66" s="467">
        <v>0</v>
      </c>
    </row>
    <row r="67" ht="12">
      <c r="V67" s="467">
        <v>0</v>
      </c>
    </row>
    <row r="68" spans="2:22" ht="12">
      <c r="B68" s="474" t="s">
        <v>342</v>
      </c>
      <c r="C68" s="463"/>
      <c r="D68" s="464">
        <v>0</v>
      </c>
      <c r="E68" s="515">
        <v>0</v>
      </c>
      <c r="F68" s="464">
        <v>0</v>
      </c>
      <c r="G68" s="515">
        <v>0</v>
      </c>
      <c r="H68" s="464">
        <v>0</v>
      </c>
      <c r="I68" s="515">
        <v>0</v>
      </c>
      <c r="J68" s="464">
        <v>1124779683</v>
      </c>
      <c r="K68" s="515">
        <v>2163659095</v>
      </c>
      <c r="L68" s="505"/>
      <c r="S68" s="464">
        <v>1124779683</v>
      </c>
      <c r="T68" s="467">
        <v>0</v>
      </c>
      <c r="U68" s="464">
        <v>2163659095</v>
      </c>
      <c r="V68" s="467">
        <v>0</v>
      </c>
    </row>
    <row r="69" ht="12">
      <c r="V69" s="467">
        <v>0</v>
      </c>
    </row>
    <row r="70" spans="2:22" ht="12">
      <c r="B70" s="462" t="s">
        <v>343</v>
      </c>
      <c r="C70" s="475"/>
      <c r="D70" s="470">
        <v>4285567516</v>
      </c>
      <c r="E70" s="466">
        <v>8045231691</v>
      </c>
      <c r="F70" s="470">
        <v>5581252819</v>
      </c>
      <c r="G70" s="466">
        <v>6324944614</v>
      </c>
      <c r="H70" s="470">
        <v>1411863841</v>
      </c>
      <c r="I70" s="466">
        <v>1078978086</v>
      </c>
      <c r="J70" s="470">
        <v>11278684176</v>
      </c>
      <c r="K70" s="466">
        <v>15449154391</v>
      </c>
      <c r="S70" s="470">
        <v>11278684176</v>
      </c>
      <c r="T70" s="467"/>
      <c r="U70" s="470">
        <v>15449154391</v>
      </c>
      <c r="V70" s="467">
        <v>0</v>
      </c>
    </row>
    <row r="71" spans="4:21" ht="12">
      <c r="D71" s="467">
        <v>0</v>
      </c>
      <c r="E71" s="467">
        <v>0</v>
      </c>
      <c r="F71" s="467">
        <v>0</v>
      </c>
      <c r="G71" s="467">
        <v>0</v>
      </c>
      <c r="H71" s="467">
        <v>0</v>
      </c>
      <c r="I71" s="467">
        <v>0</v>
      </c>
      <c r="J71" s="467">
        <v>0</v>
      </c>
      <c r="K71" s="467">
        <v>0</v>
      </c>
      <c r="L71" s="467"/>
      <c r="M71" s="467"/>
      <c r="S71" s="467">
        <v>0</v>
      </c>
      <c r="U71" s="467">
        <v>0</v>
      </c>
    </row>
    <row r="72" spans="4:24" ht="12">
      <c r="D72" s="467"/>
      <c r="E72" s="467"/>
      <c r="F72" s="467"/>
      <c r="G72" s="467"/>
      <c r="H72" s="467"/>
      <c r="I72" s="467"/>
      <c r="J72" s="467"/>
      <c r="K72" s="467"/>
      <c r="L72" s="467"/>
      <c r="M72" s="467"/>
      <c r="N72" s="467"/>
      <c r="O72" s="467"/>
      <c r="P72" s="467"/>
      <c r="Q72" s="467"/>
      <c r="R72" s="467"/>
      <c r="X72" s="467"/>
    </row>
    <row r="73" spans="4:24" ht="12">
      <c r="D73" s="467"/>
      <c r="E73" s="467"/>
      <c r="F73" s="467"/>
      <c r="G73" s="467"/>
      <c r="H73" s="467"/>
      <c r="I73" s="467"/>
      <c r="J73" s="467"/>
      <c r="K73" s="467"/>
      <c r="L73" s="467"/>
      <c r="M73" s="467"/>
      <c r="N73" s="467"/>
      <c r="O73" s="467"/>
      <c r="P73" s="467"/>
      <c r="Q73" s="467"/>
      <c r="R73" s="467"/>
      <c r="X73" s="467"/>
    </row>
    <row r="74" spans="16:28" ht="12">
      <c r="P74" s="523"/>
      <c r="AB74" s="467"/>
    </row>
    <row r="75" spans="2:16" ht="30.75" customHeight="1">
      <c r="B75" s="449" t="s">
        <v>394</v>
      </c>
      <c r="C75" s="450"/>
      <c r="D75" s="509" t="s">
        <v>395</v>
      </c>
      <c r="E75" s="524"/>
      <c r="F75" s="510"/>
      <c r="G75" s="509" t="s">
        <v>23</v>
      </c>
      <c r="H75" s="524"/>
      <c r="I75" s="510"/>
      <c r="J75" s="509" t="s">
        <v>396</v>
      </c>
      <c r="K75" s="524"/>
      <c r="L75" s="510"/>
      <c r="M75" s="509" t="s">
        <v>292</v>
      </c>
      <c r="N75" s="524"/>
      <c r="O75" s="510"/>
      <c r="P75" s="523"/>
    </row>
    <row r="76" spans="2:16" ht="12">
      <c r="B76" s="476" t="s">
        <v>344</v>
      </c>
      <c r="C76" s="477"/>
      <c r="D76" s="455">
        <v>42735</v>
      </c>
      <c r="E76" s="456" t="s">
        <v>390</v>
      </c>
      <c r="F76" s="456" t="s">
        <v>345</v>
      </c>
      <c r="G76" s="455">
        <v>42369</v>
      </c>
      <c r="H76" s="456" t="s">
        <v>390</v>
      </c>
      <c r="I76" s="456" t="s">
        <v>345</v>
      </c>
      <c r="J76" s="455">
        <v>42735</v>
      </c>
      <c r="K76" s="456" t="s">
        <v>390</v>
      </c>
      <c r="L76" s="456" t="s">
        <v>345</v>
      </c>
      <c r="M76" s="455">
        <v>42735</v>
      </c>
      <c r="N76" s="456" t="s">
        <v>390</v>
      </c>
      <c r="O76" s="456" t="s">
        <v>345</v>
      </c>
      <c r="P76" s="523"/>
    </row>
    <row r="77" spans="2:16" ht="12">
      <c r="B77" s="478"/>
      <c r="C77" s="479"/>
      <c r="D77" s="481" t="s">
        <v>294</v>
      </c>
      <c r="E77" s="482" t="s">
        <v>294</v>
      </c>
      <c r="F77" s="482" t="s">
        <v>294</v>
      </c>
      <c r="G77" s="481" t="s">
        <v>294</v>
      </c>
      <c r="H77" s="482" t="s">
        <v>294</v>
      </c>
      <c r="I77" s="482" t="s">
        <v>294</v>
      </c>
      <c r="J77" s="481" t="s">
        <v>294</v>
      </c>
      <c r="K77" s="482" t="s">
        <v>294</v>
      </c>
      <c r="L77" s="482" t="s">
        <v>294</v>
      </c>
      <c r="M77" s="481" t="s">
        <v>294</v>
      </c>
      <c r="N77" s="482" t="s">
        <v>294</v>
      </c>
      <c r="O77" s="482" t="s">
        <v>294</v>
      </c>
      <c r="P77" s="523"/>
    </row>
    <row r="78" spans="2:23" ht="12">
      <c r="B78" s="462" t="s">
        <v>346</v>
      </c>
      <c r="C78" s="483"/>
      <c r="D78" s="484">
        <v>1832553706</v>
      </c>
      <c r="E78" s="485">
        <v>1730679482</v>
      </c>
      <c r="F78" s="485">
        <v>1757708145</v>
      </c>
      <c r="G78" s="484">
        <v>3857347068</v>
      </c>
      <c r="H78" s="485">
        <v>3890722930</v>
      </c>
      <c r="I78" s="485">
        <v>3802108560</v>
      </c>
      <c r="J78" s="484">
        <v>-492614804</v>
      </c>
      <c r="K78" s="485">
        <v>-319962834</v>
      </c>
      <c r="L78" s="485">
        <v>-353446917</v>
      </c>
      <c r="M78" s="484">
        <v>5197285970</v>
      </c>
      <c r="N78" s="485">
        <v>5301439578</v>
      </c>
      <c r="O78" s="485">
        <v>5206369788</v>
      </c>
      <c r="P78" s="523"/>
      <c r="S78" s="470">
        <v>5197285970</v>
      </c>
      <c r="U78" s="470">
        <v>5301439578</v>
      </c>
      <c r="W78" s="470">
        <v>5206369788</v>
      </c>
    </row>
    <row r="79" spans="2:23" ht="12">
      <c r="B79" s="486"/>
      <c r="C79" s="473" t="s">
        <v>347</v>
      </c>
      <c r="D79" s="470">
        <v>1749546603</v>
      </c>
      <c r="E79" s="485">
        <v>1664190414</v>
      </c>
      <c r="F79" s="485">
        <v>1695890124</v>
      </c>
      <c r="G79" s="470">
        <v>3510753247</v>
      </c>
      <c r="H79" s="485">
        <v>3321156669</v>
      </c>
      <c r="I79" s="485">
        <v>3463626805</v>
      </c>
      <c r="J79" s="470">
        <v>-492174159</v>
      </c>
      <c r="K79" s="485">
        <v>-317701773</v>
      </c>
      <c r="L79" s="485">
        <v>-353061192</v>
      </c>
      <c r="M79" s="470">
        <v>4768125691</v>
      </c>
      <c r="N79" s="485">
        <v>4667645310</v>
      </c>
      <c r="O79" s="485">
        <v>4806455737</v>
      </c>
      <c r="P79" s="523"/>
      <c r="S79" s="470">
        <v>4768125691</v>
      </c>
      <c r="U79" s="470">
        <v>4667645310</v>
      </c>
      <c r="W79" s="470">
        <v>4806455737</v>
      </c>
    </row>
    <row r="80" spans="2:24" ht="12">
      <c r="B80" s="486"/>
      <c r="C80" s="487" t="s">
        <v>348</v>
      </c>
      <c r="D80" s="488">
        <v>1588869749</v>
      </c>
      <c r="E80" s="489">
        <v>1486031970</v>
      </c>
      <c r="F80" s="489">
        <v>1514124760</v>
      </c>
      <c r="G80" s="488">
        <v>3184042732</v>
      </c>
      <c r="H80" s="489">
        <v>3022021032</v>
      </c>
      <c r="I80" s="489">
        <v>3157667595</v>
      </c>
      <c r="J80" s="488">
        <v>-449004123</v>
      </c>
      <c r="K80" s="489">
        <v>-283671303</v>
      </c>
      <c r="L80" s="489">
        <v>-321958393</v>
      </c>
      <c r="M80" s="488">
        <v>4323908358</v>
      </c>
      <c r="N80" s="489">
        <v>4224381699</v>
      </c>
      <c r="O80" s="489">
        <v>4349833962</v>
      </c>
      <c r="P80" s="523"/>
      <c r="S80" s="488">
        <v>4323908358</v>
      </c>
      <c r="T80" s="467">
        <v>0</v>
      </c>
      <c r="U80" s="488">
        <v>4224381699</v>
      </c>
      <c r="V80" s="467">
        <v>0</v>
      </c>
      <c r="W80" s="488">
        <v>4349833962</v>
      </c>
      <c r="X80" s="467">
        <v>0</v>
      </c>
    </row>
    <row r="81" spans="2:24" ht="12">
      <c r="B81" s="486"/>
      <c r="C81" s="487" t="s">
        <v>349</v>
      </c>
      <c r="D81" s="488">
        <v>27010786</v>
      </c>
      <c r="E81" s="489">
        <v>21124909</v>
      </c>
      <c r="F81" s="489">
        <v>13080015</v>
      </c>
      <c r="G81" s="488">
        <v>2217428</v>
      </c>
      <c r="H81" s="489">
        <v>19523142</v>
      </c>
      <c r="I81" s="489">
        <v>21140924</v>
      </c>
      <c r="J81" s="488">
        <v>6144846</v>
      </c>
      <c r="K81" s="489">
        <v>0</v>
      </c>
      <c r="L81" s="489">
        <v>0</v>
      </c>
      <c r="M81" s="488">
        <v>35373060</v>
      </c>
      <c r="N81" s="489">
        <v>40648051</v>
      </c>
      <c r="O81" s="489">
        <v>34220939</v>
      </c>
      <c r="P81" s="523"/>
      <c r="S81" s="488">
        <v>35373060</v>
      </c>
      <c r="T81" s="467">
        <v>0</v>
      </c>
      <c r="U81" s="488">
        <v>40648051</v>
      </c>
      <c r="V81" s="467">
        <v>0</v>
      </c>
      <c r="W81" s="488">
        <v>34220939</v>
      </c>
      <c r="X81" s="467">
        <v>0</v>
      </c>
    </row>
    <row r="82" spans="2:24" ht="12">
      <c r="B82" s="486"/>
      <c r="C82" s="487" t="s">
        <v>350</v>
      </c>
      <c r="D82" s="488">
        <v>133666068</v>
      </c>
      <c r="E82" s="489">
        <v>157033535</v>
      </c>
      <c r="F82" s="489">
        <v>168685349</v>
      </c>
      <c r="G82" s="488">
        <v>324493087</v>
      </c>
      <c r="H82" s="489">
        <v>279612495</v>
      </c>
      <c r="I82" s="489">
        <v>284818286</v>
      </c>
      <c r="J82" s="488">
        <v>-49314882</v>
      </c>
      <c r="K82" s="489">
        <v>-34030470</v>
      </c>
      <c r="L82" s="489">
        <v>-31102799</v>
      </c>
      <c r="M82" s="488">
        <v>408844273</v>
      </c>
      <c r="N82" s="489">
        <v>402615560</v>
      </c>
      <c r="O82" s="489">
        <v>422400836</v>
      </c>
      <c r="P82" s="523"/>
      <c r="S82" s="488">
        <v>408844273</v>
      </c>
      <c r="T82" s="467">
        <v>0</v>
      </c>
      <c r="U82" s="488">
        <v>402615560</v>
      </c>
      <c r="V82" s="467">
        <v>0</v>
      </c>
      <c r="W82" s="488">
        <v>422400836</v>
      </c>
      <c r="X82" s="467">
        <v>0</v>
      </c>
    </row>
    <row r="83" spans="2:24" ht="12" hidden="1">
      <c r="B83" s="486"/>
      <c r="C83" s="487"/>
      <c r="D83" s="488"/>
      <c r="E83" s="489"/>
      <c r="F83" s="489"/>
      <c r="G83" s="488"/>
      <c r="H83" s="489"/>
      <c r="I83" s="489"/>
      <c r="J83" s="488"/>
      <c r="K83" s="489"/>
      <c r="L83" s="489"/>
      <c r="M83" s="488"/>
      <c r="N83" s="489"/>
      <c r="O83" s="489"/>
      <c r="P83" s="523"/>
      <c r="S83" s="488">
        <v>0</v>
      </c>
      <c r="T83" s="467"/>
      <c r="U83" s="488"/>
      <c r="V83" s="467"/>
      <c r="W83" s="488"/>
      <c r="X83" s="467"/>
    </row>
    <row r="84" spans="2:24" ht="12">
      <c r="B84" s="486"/>
      <c r="C84" s="473" t="s">
        <v>351</v>
      </c>
      <c r="D84" s="488">
        <v>83007103</v>
      </c>
      <c r="E84" s="489">
        <v>66489068</v>
      </c>
      <c r="F84" s="489">
        <v>61818021</v>
      </c>
      <c r="G84" s="488">
        <v>346593821</v>
      </c>
      <c r="H84" s="489">
        <v>569566261</v>
      </c>
      <c r="I84" s="489">
        <v>338481755</v>
      </c>
      <c r="J84" s="488">
        <v>-440645</v>
      </c>
      <c r="K84" s="489">
        <v>-2261061</v>
      </c>
      <c r="L84" s="489">
        <v>-385725</v>
      </c>
      <c r="M84" s="488">
        <v>429160279</v>
      </c>
      <c r="N84" s="489">
        <v>633794268</v>
      </c>
      <c r="O84" s="489">
        <v>399914051</v>
      </c>
      <c r="P84" s="523"/>
      <c r="S84" s="488">
        <v>429160279</v>
      </c>
      <c r="T84" s="467">
        <v>0</v>
      </c>
      <c r="U84" s="488">
        <v>633794268</v>
      </c>
      <c r="V84" s="467">
        <v>0</v>
      </c>
      <c r="W84" s="488">
        <v>399914051</v>
      </c>
      <c r="X84" s="467">
        <v>0</v>
      </c>
    </row>
    <row r="85" spans="16:24" ht="12">
      <c r="P85" s="523"/>
      <c r="V85" s="467">
        <v>0</v>
      </c>
      <c r="X85" s="467">
        <v>0</v>
      </c>
    </row>
    <row r="86" spans="2:24" ht="12">
      <c r="B86" s="462" t="s">
        <v>352</v>
      </c>
      <c r="C86" s="490"/>
      <c r="D86" s="484">
        <v>-769078400</v>
      </c>
      <c r="E86" s="485">
        <v>-677940967</v>
      </c>
      <c r="F86" s="485">
        <v>-653688007</v>
      </c>
      <c r="G86" s="484">
        <v>-2373433611</v>
      </c>
      <c r="H86" s="485">
        <v>-2423363923</v>
      </c>
      <c r="I86" s="485">
        <v>-2338428095</v>
      </c>
      <c r="J86" s="484">
        <v>497413206</v>
      </c>
      <c r="K86" s="485">
        <v>324103378</v>
      </c>
      <c r="L86" s="485">
        <v>360446666</v>
      </c>
      <c r="M86" s="484">
        <v>-2645098805</v>
      </c>
      <c r="N86" s="485">
        <v>-2777201512</v>
      </c>
      <c r="O86" s="485">
        <v>-2631669436</v>
      </c>
      <c r="P86" s="523"/>
      <c r="S86" s="484">
        <v>-2645098805</v>
      </c>
      <c r="U86" s="484">
        <v>-2777201512</v>
      </c>
      <c r="V86" s="467">
        <v>0</v>
      </c>
      <c r="W86" s="484">
        <v>-2631669436</v>
      </c>
      <c r="X86" s="467">
        <v>0</v>
      </c>
    </row>
    <row r="87" spans="2:24" ht="12">
      <c r="B87" s="486"/>
      <c r="C87" s="487" t="s">
        <v>353</v>
      </c>
      <c r="D87" s="488">
        <v>-308347858</v>
      </c>
      <c r="E87" s="489">
        <v>-235046359</v>
      </c>
      <c r="F87" s="489">
        <v>-258676854</v>
      </c>
      <c r="G87" s="488">
        <v>-1820089885</v>
      </c>
      <c r="H87" s="489">
        <v>-1951642845</v>
      </c>
      <c r="I87" s="489">
        <v>-1900048593</v>
      </c>
      <c r="J87" s="488">
        <v>476830926</v>
      </c>
      <c r="K87" s="489">
        <v>300772778</v>
      </c>
      <c r="L87" s="489">
        <v>334722661</v>
      </c>
      <c r="M87" s="488">
        <v>-1651606817</v>
      </c>
      <c r="N87" s="489">
        <v>-1885916426</v>
      </c>
      <c r="O87" s="489">
        <v>-1824002786</v>
      </c>
      <c r="P87" s="523"/>
      <c r="S87" s="488">
        <v>-1651606817</v>
      </c>
      <c r="T87" s="467">
        <v>0</v>
      </c>
      <c r="U87" s="488">
        <v>-1885916426</v>
      </c>
      <c r="V87" s="467">
        <v>0</v>
      </c>
      <c r="W87" s="488">
        <v>-1824002786</v>
      </c>
      <c r="X87" s="467">
        <v>0</v>
      </c>
    </row>
    <row r="88" spans="2:24" ht="12">
      <c r="B88" s="486"/>
      <c r="C88" s="487" t="s">
        <v>354</v>
      </c>
      <c r="D88" s="488">
        <v>-244886033</v>
      </c>
      <c r="E88" s="489">
        <v>-258113922</v>
      </c>
      <c r="F88" s="489">
        <v>-205534394</v>
      </c>
      <c r="G88" s="488">
        <v>0</v>
      </c>
      <c r="H88" s="489">
        <v>0</v>
      </c>
      <c r="I88" s="489">
        <v>0</v>
      </c>
      <c r="J88" s="488">
        <v>0</v>
      </c>
      <c r="K88" s="489">
        <v>0</v>
      </c>
      <c r="L88" s="489">
        <v>0</v>
      </c>
      <c r="M88" s="488">
        <v>-244886033</v>
      </c>
      <c r="N88" s="489">
        <v>-258113922</v>
      </c>
      <c r="O88" s="489">
        <v>-205534394</v>
      </c>
      <c r="P88" s="493"/>
      <c r="S88" s="488">
        <v>-244886033</v>
      </c>
      <c r="T88" s="467">
        <v>0</v>
      </c>
      <c r="U88" s="488">
        <v>-258113922</v>
      </c>
      <c r="V88" s="467">
        <v>0</v>
      </c>
      <c r="W88" s="488">
        <v>-205534394</v>
      </c>
      <c r="X88" s="467">
        <v>0</v>
      </c>
    </row>
    <row r="89" spans="2:24" ht="12">
      <c r="B89" s="486"/>
      <c r="C89" s="487" t="s">
        <v>355</v>
      </c>
      <c r="D89" s="488">
        <v>-138952698</v>
      </c>
      <c r="E89" s="489">
        <v>-124612122</v>
      </c>
      <c r="F89" s="489">
        <v>-124900859</v>
      </c>
      <c r="G89" s="488">
        <v>-154388360</v>
      </c>
      <c r="H89" s="489">
        <v>-147073303</v>
      </c>
      <c r="I89" s="489">
        <v>-168191394</v>
      </c>
      <c r="J89" s="488">
        <v>26856594</v>
      </c>
      <c r="K89" s="489">
        <v>25872051</v>
      </c>
      <c r="L89" s="489">
        <v>27906871</v>
      </c>
      <c r="M89" s="488">
        <v>-266484464</v>
      </c>
      <c r="N89" s="489">
        <v>-245813374</v>
      </c>
      <c r="O89" s="489">
        <v>-265185382</v>
      </c>
      <c r="P89" s="493"/>
      <c r="S89" s="488">
        <v>-266484464</v>
      </c>
      <c r="T89" s="467">
        <v>0</v>
      </c>
      <c r="U89" s="488">
        <v>-245813374</v>
      </c>
      <c r="V89" s="467">
        <v>0</v>
      </c>
      <c r="W89" s="488">
        <v>-265185382</v>
      </c>
      <c r="X89" s="467">
        <v>0</v>
      </c>
    </row>
    <row r="90" spans="2:24" ht="12">
      <c r="B90" s="486"/>
      <c r="C90" s="487" t="s">
        <v>356</v>
      </c>
      <c r="D90" s="488">
        <v>-76891811</v>
      </c>
      <c r="E90" s="489">
        <v>-60168564</v>
      </c>
      <c r="F90" s="489">
        <v>-64575900</v>
      </c>
      <c r="G90" s="488">
        <v>-398955366</v>
      </c>
      <c r="H90" s="489">
        <v>-324647775</v>
      </c>
      <c r="I90" s="489">
        <v>-270188108</v>
      </c>
      <c r="J90" s="488">
        <v>-6274314</v>
      </c>
      <c r="K90" s="489">
        <v>-2541451</v>
      </c>
      <c r="L90" s="489">
        <v>-2182866</v>
      </c>
      <c r="M90" s="488">
        <v>-482121491</v>
      </c>
      <c r="N90" s="489">
        <v>-387357790</v>
      </c>
      <c r="O90" s="489">
        <v>-336946874</v>
      </c>
      <c r="P90" s="493"/>
      <c r="S90" s="488">
        <v>-482121491</v>
      </c>
      <c r="T90" s="467">
        <v>0</v>
      </c>
      <c r="U90" s="488">
        <v>-387357790</v>
      </c>
      <c r="V90" s="467">
        <v>0</v>
      </c>
      <c r="W90" s="488">
        <v>-336946874</v>
      </c>
      <c r="X90" s="467">
        <v>0</v>
      </c>
    </row>
    <row r="91" spans="22:24" ht="12">
      <c r="V91" s="467">
        <v>0</v>
      </c>
      <c r="X91" s="467">
        <v>0</v>
      </c>
    </row>
    <row r="92" spans="2:24" ht="12">
      <c r="B92" s="462" t="s">
        <v>357</v>
      </c>
      <c r="C92" s="490"/>
      <c r="D92" s="470">
        <v>1063475306</v>
      </c>
      <c r="E92" s="485">
        <v>1052738515</v>
      </c>
      <c r="F92" s="485">
        <v>1104020138</v>
      </c>
      <c r="G92" s="470">
        <v>1483913457</v>
      </c>
      <c r="H92" s="485">
        <v>1467359007</v>
      </c>
      <c r="I92" s="485">
        <v>1463680465</v>
      </c>
      <c r="J92" s="470">
        <v>4798402</v>
      </c>
      <c r="K92" s="485">
        <v>4140544</v>
      </c>
      <c r="L92" s="485">
        <v>6999749</v>
      </c>
      <c r="M92" s="470">
        <v>2552187165</v>
      </c>
      <c r="N92" s="485">
        <v>2524238066</v>
      </c>
      <c r="O92" s="485">
        <v>2574700352</v>
      </c>
      <c r="P92" s="523"/>
      <c r="S92" s="470">
        <v>2552187165</v>
      </c>
      <c r="T92" s="467">
        <v>0</v>
      </c>
      <c r="U92" s="470">
        <v>2524238066</v>
      </c>
      <c r="V92" s="467">
        <v>0</v>
      </c>
      <c r="W92" s="470">
        <v>2574700352</v>
      </c>
      <c r="X92" s="467">
        <v>0</v>
      </c>
    </row>
    <row r="93" spans="22:24" ht="12">
      <c r="V93" s="467">
        <v>0</v>
      </c>
      <c r="X93" s="467">
        <v>0</v>
      </c>
    </row>
    <row r="94" spans="2:24" ht="12">
      <c r="B94" s="468"/>
      <c r="C94" s="473" t="s">
        <v>358</v>
      </c>
      <c r="D94" s="488">
        <v>10913895</v>
      </c>
      <c r="E94" s="489">
        <v>14387605</v>
      </c>
      <c r="F94" s="489">
        <v>13548280</v>
      </c>
      <c r="G94" s="488">
        <v>56260014</v>
      </c>
      <c r="H94" s="489">
        <v>52567319</v>
      </c>
      <c r="I94" s="489">
        <v>42103255</v>
      </c>
      <c r="J94" s="488">
        <v>72476</v>
      </c>
      <c r="K94" s="489">
        <v>146345</v>
      </c>
      <c r="L94" s="489">
        <v>118883</v>
      </c>
      <c r="M94" s="488">
        <v>67246385</v>
      </c>
      <c r="N94" s="489">
        <v>67101269</v>
      </c>
      <c r="O94" s="489">
        <v>55770418</v>
      </c>
      <c r="P94" s="493"/>
      <c r="S94" s="488">
        <v>67246385</v>
      </c>
      <c r="T94" s="467">
        <v>0</v>
      </c>
      <c r="U94" s="488">
        <v>67101269</v>
      </c>
      <c r="V94" s="467">
        <v>0</v>
      </c>
      <c r="W94" s="488">
        <v>55770418</v>
      </c>
      <c r="X94" s="467">
        <v>0</v>
      </c>
    </row>
    <row r="95" spans="2:24" ht="12">
      <c r="B95" s="468"/>
      <c r="C95" s="473" t="s">
        <v>359</v>
      </c>
      <c r="D95" s="488">
        <v>-91230952</v>
      </c>
      <c r="E95" s="489">
        <v>-107442489</v>
      </c>
      <c r="F95" s="489">
        <v>-91779965</v>
      </c>
      <c r="G95" s="488">
        <v>-311327429</v>
      </c>
      <c r="H95" s="489">
        <v>-365312291</v>
      </c>
      <c r="I95" s="489">
        <v>-283384451</v>
      </c>
      <c r="J95" s="488">
        <v>-20805717</v>
      </c>
      <c r="K95" s="489">
        <v>-14943367</v>
      </c>
      <c r="L95" s="489">
        <v>-14504057</v>
      </c>
      <c r="M95" s="488">
        <v>-423364098</v>
      </c>
      <c r="N95" s="489">
        <v>-487698147</v>
      </c>
      <c r="O95" s="489">
        <v>-389668473</v>
      </c>
      <c r="P95" s="493"/>
      <c r="S95" s="488">
        <v>-423364098</v>
      </c>
      <c r="T95" s="467">
        <v>0</v>
      </c>
      <c r="U95" s="488">
        <v>-487698147</v>
      </c>
      <c r="V95" s="467">
        <v>0</v>
      </c>
      <c r="W95" s="488">
        <v>-389668473</v>
      </c>
      <c r="X95" s="467">
        <v>0</v>
      </c>
    </row>
    <row r="96" spans="2:24" ht="12">
      <c r="B96" s="468"/>
      <c r="C96" s="473" t="s">
        <v>360</v>
      </c>
      <c r="D96" s="488">
        <v>-108419018</v>
      </c>
      <c r="E96" s="489">
        <v>-94645958</v>
      </c>
      <c r="F96" s="489">
        <v>-84076940</v>
      </c>
      <c r="G96" s="488">
        <v>-383384811</v>
      </c>
      <c r="H96" s="489">
        <v>-371666189</v>
      </c>
      <c r="I96" s="489">
        <v>-375870495</v>
      </c>
      <c r="J96" s="488">
        <v>-60896901</v>
      </c>
      <c r="K96" s="489">
        <v>-22216602</v>
      </c>
      <c r="L96" s="489">
        <v>-3781829</v>
      </c>
      <c r="M96" s="488">
        <v>-552700730</v>
      </c>
      <c r="N96" s="489">
        <v>-488528749</v>
      </c>
      <c r="O96" s="489">
        <v>-463729264</v>
      </c>
      <c r="P96" s="493"/>
      <c r="S96" s="488">
        <v>-552700730</v>
      </c>
      <c r="T96" s="467">
        <v>0</v>
      </c>
      <c r="U96" s="488">
        <v>-488528749</v>
      </c>
      <c r="V96" s="467">
        <v>0</v>
      </c>
      <c r="W96" s="488">
        <v>-463729264</v>
      </c>
      <c r="X96" s="467">
        <v>0</v>
      </c>
    </row>
    <row r="97" spans="22:24" ht="12">
      <c r="V97" s="467">
        <v>0</v>
      </c>
      <c r="X97" s="467">
        <v>0</v>
      </c>
    </row>
    <row r="98" spans="2:24" ht="12">
      <c r="B98" s="462" t="s">
        <v>361</v>
      </c>
      <c r="C98" s="490"/>
      <c r="D98" s="470">
        <v>874739231</v>
      </c>
      <c r="E98" s="485">
        <v>865037673</v>
      </c>
      <c r="F98" s="485">
        <v>941711513</v>
      </c>
      <c r="G98" s="470">
        <v>845461231</v>
      </c>
      <c r="H98" s="485">
        <v>782947846</v>
      </c>
      <c r="I98" s="485">
        <v>846528774</v>
      </c>
      <c r="J98" s="470">
        <v>-76831740</v>
      </c>
      <c r="K98" s="485">
        <v>-32873080</v>
      </c>
      <c r="L98" s="485">
        <v>-11167254</v>
      </c>
      <c r="M98" s="470">
        <v>1643368722</v>
      </c>
      <c r="N98" s="485">
        <v>1615112439</v>
      </c>
      <c r="O98" s="485">
        <v>1777073033</v>
      </c>
      <c r="P98" s="523"/>
      <c r="S98" s="470">
        <v>1643368722</v>
      </c>
      <c r="T98" s="467">
        <v>0</v>
      </c>
      <c r="U98" s="470">
        <v>1615112439</v>
      </c>
      <c r="V98" s="467">
        <v>0</v>
      </c>
      <c r="W98" s="470">
        <v>1777073033</v>
      </c>
      <c r="X98" s="467">
        <v>0</v>
      </c>
    </row>
    <row r="99" spans="22:24" ht="12">
      <c r="V99" s="467">
        <v>0</v>
      </c>
      <c r="X99" s="467">
        <v>0</v>
      </c>
    </row>
    <row r="100" spans="2:24" ht="12">
      <c r="B100" s="486"/>
      <c r="C100" s="473" t="s">
        <v>362</v>
      </c>
      <c r="D100" s="488">
        <v>-140696750</v>
      </c>
      <c r="E100" s="489">
        <v>-147291267</v>
      </c>
      <c r="F100" s="489">
        <v>-142609270</v>
      </c>
      <c r="G100" s="488">
        <v>-179563109</v>
      </c>
      <c r="H100" s="489">
        <v>-173636385</v>
      </c>
      <c r="I100" s="489">
        <v>-208532299</v>
      </c>
      <c r="J100" s="488">
        <v>260818</v>
      </c>
      <c r="K100" s="489">
        <v>385455</v>
      </c>
      <c r="L100" s="489">
        <v>398819</v>
      </c>
      <c r="M100" s="488">
        <v>-319999041</v>
      </c>
      <c r="N100" s="489">
        <v>-320542197</v>
      </c>
      <c r="O100" s="489">
        <v>-350742750</v>
      </c>
      <c r="P100" s="493"/>
      <c r="S100" s="488">
        <v>-319999041</v>
      </c>
      <c r="T100" s="467">
        <v>0</v>
      </c>
      <c r="U100" s="488">
        <v>-320542197</v>
      </c>
      <c r="V100" s="467">
        <v>0</v>
      </c>
      <c r="W100" s="488">
        <v>-350742750</v>
      </c>
      <c r="X100" s="467">
        <v>0</v>
      </c>
    </row>
    <row r="101" spans="2:24" ht="24">
      <c r="B101" s="486"/>
      <c r="C101" s="473" t="s">
        <v>363</v>
      </c>
      <c r="D101" s="488">
        <v>-23105978</v>
      </c>
      <c r="E101" s="489">
        <v>-4826638</v>
      </c>
      <c r="F101" s="489">
        <v>-3212803</v>
      </c>
      <c r="G101" s="488">
        <v>-78660049</v>
      </c>
      <c r="H101" s="489">
        <v>-34909411</v>
      </c>
      <c r="I101" s="489">
        <v>-35038965</v>
      </c>
      <c r="J101" s="488">
        <v>-4448629</v>
      </c>
      <c r="K101" s="489">
        <v>-75707</v>
      </c>
      <c r="L101" s="489">
        <v>-78174</v>
      </c>
      <c r="M101" s="488">
        <v>-106214656</v>
      </c>
      <c r="N101" s="489">
        <v>-39811756</v>
      </c>
      <c r="O101" s="489">
        <v>-38329942</v>
      </c>
      <c r="P101" s="493"/>
      <c r="S101" s="488">
        <v>-106214656</v>
      </c>
      <c r="T101" s="467">
        <v>0</v>
      </c>
      <c r="U101" s="488">
        <v>-39811756</v>
      </c>
      <c r="V101" s="467">
        <v>0</v>
      </c>
      <c r="W101" s="488">
        <v>-38329942</v>
      </c>
      <c r="X101" s="467">
        <v>0</v>
      </c>
    </row>
    <row r="102" spans="22:24" ht="12">
      <c r="V102" s="467">
        <v>0</v>
      </c>
      <c r="X102" s="467">
        <v>0</v>
      </c>
    </row>
    <row r="103" spans="2:24" ht="12">
      <c r="B103" s="462" t="s">
        <v>364</v>
      </c>
      <c r="C103" s="490"/>
      <c r="D103" s="484">
        <v>710936503</v>
      </c>
      <c r="E103" s="485">
        <v>712919768</v>
      </c>
      <c r="F103" s="485">
        <v>795889440</v>
      </c>
      <c r="G103" s="484">
        <v>587238073</v>
      </c>
      <c r="H103" s="485">
        <v>574402050</v>
      </c>
      <c r="I103" s="485">
        <v>602957510</v>
      </c>
      <c r="J103" s="484">
        <v>-81019551</v>
      </c>
      <c r="K103" s="485">
        <v>-32563332</v>
      </c>
      <c r="L103" s="485">
        <v>-10846609</v>
      </c>
      <c r="M103" s="484">
        <v>1217155025</v>
      </c>
      <c r="N103" s="485">
        <v>1254758486</v>
      </c>
      <c r="O103" s="485">
        <v>1388000341</v>
      </c>
      <c r="P103" s="523"/>
      <c r="S103" s="484">
        <v>1217155025</v>
      </c>
      <c r="T103" s="467">
        <v>0</v>
      </c>
      <c r="U103" s="484">
        <v>1254758486</v>
      </c>
      <c r="V103" s="467">
        <v>0</v>
      </c>
      <c r="W103" s="484">
        <v>1388000341</v>
      </c>
      <c r="X103" s="467">
        <v>0</v>
      </c>
    </row>
    <row r="104" spans="2:24" ht="6" customHeight="1">
      <c r="B104" s="525"/>
      <c r="C104" s="526"/>
      <c r="V104" s="467"/>
      <c r="X104" s="467">
        <v>0</v>
      </c>
    </row>
    <row r="105" spans="2:24" ht="12">
      <c r="B105" s="462" t="s">
        <v>365</v>
      </c>
      <c r="C105" s="490"/>
      <c r="D105" s="484">
        <v>-100463836</v>
      </c>
      <c r="E105" s="485">
        <v>99333936</v>
      </c>
      <c r="F105" s="485">
        <v>-18265944</v>
      </c>
      <c r="G105" s="484">
        <v>-261843538</v>
      </c>
      <c r="H105" s="485">
        <v>-96763807</v>
      </c>
      <c r="I105" s="485">
        <v>-249404287</v>
      </c>
      <c r="J105" s="484">
        <v>65596316</v>
      </c>
      <c r="K105" s="485">
        <v>25716810</v>
      </c>
      <c r="L105" s="485">
        <v>54354002</v>
      </c>
      <c r="M105" s="484">
        <v>-296711058</v>
      </c>
      <c r="N105" s="485">
        <v>28286939</v>
      </c>
      <c r="O105" s="485">
        <v>-213316229</v>
      </c>
      <c r="P105" s="523"/>
      <c r="S105" s="470">
        <v>-296711058</v>
      </c>
      <c r="T105" s="467">
        <v>0</v>
      </c>
      <c r="U105" s="470">
        <v>28286939</v>
      </c>
      <c r="V105" s="467">
        <v>0</v>
      </c>
      <c r="W105" s="470">
        <v>-213316229</v>
      </c>
      <c r="X105" s="467">
        <v>0</v>
      </c>
    </row>
    <row r="106" spans="2:24" ht="12">
      <c r="B106" s="462"/>
      <c r="C106" s="490" t="s">
        <v>366</v>
      </c>
      <c r="D106" s="484">
        <v>45160453</v>
      </c>
      <c r="E106" s="485">
        <v>87953972</v>
      </c>
      <c r="F106" s="485">
        <v>110641101</v>
      </c>
      <c r="G106" s="484">
        <v>105611180</v>
      </c>
      <c r="H106" s="485">
        <v>177195764</v>
      </c>
      <c r="I106" s="485">
        <v>84907632</v>
      </c>
      <c r="J106" s="484">
        <v>36165881</v>
      </c>
      <c r="K106" s="485">
        <v>29620536</v>
      </c>
      <c r="L106" s="485">
        <v>55573029</v>
      </c>
      <c r="M106" s="484">
        <v>186937514</v>
      </c>
      <c r="N106" s="485">
        <v>294770272</v>
      </c>
      <c r="O106" s="485">
        <v>251121762</v>
      </c>
      <c r="P106" s="523"/>
      <c r="S106" s="470">
        <v>186937514</v>
      </c>
      <c r="T106" s="467">
        <v>0</v>
      </c>
      <c r="U106" s="470">
        <v>294770272</v>
      </c>
      <c r="V106" s="467">
        <v>0</v>
      </c>
      <c r="W106" s="470">
        <v>251121762</v>
      </c>
      <c r="X106" s="467">
        <v>0</v>
      </c>
    </row>
    <row r="107" spans="2:24" ht="12.75" customHeight="1">
      <c r="B107" s="486"/>
      <c r="C107" s="473" t="s">
        <v>367</v>
      </c>
      <c r="D107" s="488">
        <v>38305538</v>
      </c>
      <c r="E107" s="489">
        <v>86230102</v>
      </c>
      <c r="F107" s="489">
        <v>26728453</v>
      </c>
      <c r="G107" s="488">
        <v>27369142</v>
      </c>
      <c r="H107" s="489">
        <v>8572458</v>
      </c>
      <c r="I107" s="489">
        <v>14615219</v>
      </c>
      <c r="J107" s="488">
        <v>29197237</v>
      </c>
      <c r="K107" s="489">
        <v>29511894</v>
      </c>
      <c r="L107" s="489">
        <v>45233301</v>
      </c>
      <c r="M107" s="488">
        <v>94871917</v>
      </c>
      <c r="N107" s="489">
        <v>124314454</v>
      </c>
      <c r="O107" s="489">
        <v>86576973</v>
      </c>
      <c r="P107" s="493"/>
      <c r="S107" s="488"/>
      <c r="T107" s="467"/>
      <c r="U107" s="488"/>
      <c r="V107" s="467"/>
      <c r="W107" s="488"/>
      <c r="X107" s="467"/>
    </row>
    <row r="108" spans="2:24" ht="12.75" customHeight="1">
      <c r="B108" s="486"/>
      <c r="C108" s="473" t="s">
        <v>368</v>
      </c>
      <c r="D108" s="488">
        <v>6854915</v>
      </c>
      <c r="E108" s="489">
        <v>1723870</v>
      </c>
      <c r="F108" s="489">
        <v>83912648</v>
      </c>
      <c r="G108" s="488">
        <v>78242038</v>
      </c>
      <c r="H108" s="489">
        <v>168623306</v>
      </c>
      <c r="I108" s="489">
        <v>70292413</v>
      </c>
      <c r="J108" s="488">
        <v>108643</v>
      </c>
      <c r="K108" s="489">
        <v>108642</v>
      </c>
      <c r="L108" s="489">
        <v>10339728</v>
      </c>
      <c r="M108" s="488">
        <v>85205596</v>
      </c>
      <c r="N108" s="489">
        <v>170455818</v>
      </c>
      <c r="O108" s="489">
        <v>164544789</v>
      </c>
      <c r="P108" s="493"/>
      <c r="S108" s="488"/>
      <c r="T108" s="467"/>
      <c r="U108" s="488"/>
      <c r="V108" s="467"/>
      <c r="W108" s="488"/>
      <c r="X108" s="467"/>
    </row>
    <row r="109" spans="2:24" ht="12">
      <c r="B109" s="462"/>
      <c r="C109" s="490" t="s">
        <v>369</v>
      </c>
      <c r="D109" s="484">
        <v>-168606379</v>
      </c>
      <c r="E109" s="485">
        <v>-106390337</v>
      </c>
      <c r="F109" s="485">
        <v>-83673613</v>
      </c>
      <c r="G109" s="484">
        <v>-370919769</v>
      </c>
      <c r="H109" s="485">
        <v>-274977613</v>
      </c>
      <c r="I109" s="485">
        <v>-335797404</v>
      </c>
      <c r="J109" s="484">
        <v>16725155</v>
      </c>
      <c r="K109" s="485">
        <v>-4087390</v>
      </c>
      <c r="L109" s="485">
        <v>-12843312</v>
      </c>
      <c r="M109" s="484">
        <v>-522800993</v>
      </c>
      <c r="N109" s="485">
        <v>-385455340</v>
      </c>
      <c r="O109" s="485">
        <v>-432314329</v>
      </c>
      <c r="P109" s="523"/>
      <c r="S109" s="470">
        <v>-522800993</v>
      </c>
      <c r="T109" s="467">
        <v>0</v>
      </c>
      <c r="U109" s="470">
        <v>-385455340</v>
      </c>
      <c r="V109" s="467">
        <v>0</v>
      </c>
      <c r="W109" s="470">
        <v>-432314329</v>
      </c>
      <c r="X109" s="467">
        <v>0</v>
      </c>
    </row>
    <row r="110" spans="2:24" ht="12">
      <c r="B110" s="486"/>
      <c r="C110" s="473" t="s">
        <v>370</v>
      </c>
      <c r="D110" s="488">
        <v>-16388376</v>
      </c>
      <c r="E110" s="489">
        <v>-18475838</v>
      </c>
      <c r="F110" s="489">
        <v>-21393127</v>
      </c>
      <c r="G110" s="488">
        <v>-39279930</v>
      </c>
      <c r="H110" s="489">
        <v>-20444082</v>
      </c>
      <c r="I110" s="489">
        <v>-11665822</v>
      </c>
      <c r="J110" s="488">
        <v>1469244</v>
      </c>
      <c r="K110" s="489">
        <v>-1113</v>
      </c>
      <c r="L110" s="489">
        <v>-2777</v>
      </c>
      <c r="M110" s="488">
        <v>-54199062</v>
      </c>
      <c r="N110" s="489">
        <v>-38921033</v>
      </c>
      <c r="O110" s="489">
        <v>-33061726</v>
      </c>
      <c r="P110" s="493"/>
      <c r="S110" s="488"/>
      <c r="T110" s="467"/>
      <c r="U110" s="488"/>
      <c r="V110" s="467"/>
      <c r="W110" s="488"/>
      <c r="X110" s="467"/>
    </row>
    <row r="111" spans="2:24" ht="12">
      <c r="B111" s="486"/>
      <c r="C111" s="473" t="s">
        <v>371</v>
      </c>
      <c r="D111" s="488">
        <v>-94429975</v>
      </c>
      <c r="E111" s="489">
        <v>-74589458</v>
      </c>
      <c r="F111" s="489">
        <v>-78729951</v>
      </c>
      <c r="G111" s="488">
        <v>-67467407</v>
      </c>
      <c r="H111" s="489">
        <v>-90623554</v>
      </c>
      <c r="I111" s="489">
        <v>-80574024</v>
      </c>
      <c r="J111" s="488">
        <v>-28494810</v>
      </c>
      <c r="K111" s="489">
        <v>-14045547</v>
      </c>
      <c r="L111" s="489">
        <v>-12984782</v>
      </c>
      <c r="M111" s="488">
        <v>-190392192</v>
      </c>
      <c r="N111" s="489">
        <v>-179258559</v>
      </c>
      <c r="O111" s="489">
        <v>-172288757</v>
      </c>
      <c r="P111" s="493"/>
      <c r="S111" s="488"/>
      <c r="T111" s="467"/>
      <c r="U111" s="488"/>
      <c r="V111" s="467"/>
      <c r="W111" s="488"/>
      <c r="X111" s="467"/>
    </row>
    <row r="112" spans="2:24" ht="12">
      <c r="B112" s="486"/>
      <c r="C112" s="473" t="s">
        <v>372</v>
      </c>
      <c r="D112" s="488">
        <v>-57788028</v>
      </c>
      <c r="E112" s="489">
        <v>-13325041</v>
      </c>
      <c r="F112" s="489">
        <v>16449465</v>
      </c>
      <c r="G112" s="488">
        <v>-264172432</v>
      </c>
      <c r="H112" s="489">
        <v>-163909977</v>
      </c>
      <c r="I112" s="489">
        <v>-243557558</v>
      </c>
      <c r="J112" s="488">
        <v>26540609</v>
      </c>
      <c r="K112" s="489">
        <v>9959270</v>
      </c>
      <c r="L112" s="489">
        <v>144247</v>
      </c>
      <c r="M112" s="488">
        <v>-295419851</v>
      </c>
      <c r="N112" s="489">
        <v>-167275748</v>
      </c>
      <c r="O112" s="489">
        <v>-226963846</v>
      </c>
      <c r="P112" s="493"/>
      <c r="S112" s="488"/>
      <c r="T112" s="467"/>
      <c r="U112" s="488"/>
      <c r="V112" s="467"/>
      <c r="W112" s="488"/>
      <c r="X112" s="467"/>
    </row>
    <row r="113" spans="2:24" ht="12">
      <c r="B113" s="486"/>
      <c r="C113" s="473" t="s">
        <v>373</v>
      </c>
      <c r="D113" s="488">
        <v>0</v>
      </c>
      <c r="E113" s="489">
        <v>0</v>
      </c>
      <c r="F113" s="489">
        <v>0</v>
      </c>
      <c r="G113" s="488">
        <v>0</v>
      </c>
      <c r="H113" s="489">
        <v>0</v>
      </c>
      <c r="I113" s="489">
        <v>0</v>
      </c>
      <c r="J113" s="488">
        <v>-698141</v>
      </c>
      <c r="K113" s="489">
        <v>-9266040</v>
      </c>
      <c r="L113" s="489">
        <v>-13630068</v>
      </c>
      <c r="M113" s="488">
        <v>-698141</v>
      </c>
      <c r="N113" s="489">
        <v>-9266040</v>
      </c>
      <c r="O113" s="489">
        <v>-13630068</v>
      </c>
      <c r="P113" s="493"/>
      <c r="S113" s="488">
        <v>-698141</v>
      </c>
      <c r="T113" s="467">
        <v>0</v>
      </c>
      <c r="U113" s="488">
        <v>-9266040</v>
      </c>
      <c r="V113" s="467">
        <v>0</v>
      </c>
      <c r="W113" s="488">
        <v>-13630068</v>
      </c>
      <c r="X113" s="467">
        <v>0</v>
      </c>
    </row>
    <row r="114" spans="2:24" ht="12">
      <c r="B114" s="486"/>
      <c r="C114" s="473" t="s">
        <v>374</v>
      </c>
      <c r="D114" s="470">
        <v>22982090</v>
      </c>
      <c r="E114" s="485">
        <v>117770301</v>
      </c>
      <c r="F114" s="485">
        <v>-45233432</v>
      </c>
      <c r="G114" s="470">
        <v>3465051</v>
      </c>
      <c r="H114" s="485">
        <v>1018042</v>
      </c>
      <c r="I114" s="485">
        <v>1485485</v>
      </c>
      <c r="J114" s="470">
        <v>13403421</v>
      </c>
      <c r="K114" s="485">
        <v>9449704</v>
      </c>
      <c r="L114" s="485">
        <v>25254353</v>
      </c>
      <c r="M114" s="470">
        <v>39850562</v>
      </c>
      <c r="N114" s="485">
        <v>128238047</v>
      </c>
      <c r="O114" s="485">
        <v>-18493594</v>
      </c>
      <c r="P114" s="523"/>
      <c r="S114" s="470">
        <v>39850562</v>
      </c>
      <c r="T114" s="467">
        <v>0</v>
      </c>
      <c r="U114" s="470">
        <v>128238047</v>
      </c>
      <c r="V114" s="467">
        <v>0</v>
      </c>
      <c r="W114" s="470">
        <v>-18493594</v>
      </c>
      <c r="X114" s="467">
        <v>0</v>
      </c>
    </row>
    <row r="115" spans="2:24" ht="12">
      <c r="B115" s="486"/>
      <c r="C115" s="487" t="s">
        <v>375</v>
      </c>
      <c r="D115" s="488">
        <v>86750004</v>
      </c>
      <c r="E115" s="489">
        <v>204417779</v>
      </c>
      <c r="F115" s="489">
        <v>26222968</v>
      </c>
      <c r="G115" s="488">
        <v>28050640</v>
      </c>
      <c r="H115" s="489">
        <v>8061894</v>
      </c>
      <c r="I115" s="489">
        <v>2050393</v>
      </c>
      <c r="J115" s="488">
        <v>59667933</v>
      </c>
      <c r="K115" s="489">
        <v>62529598</v>
      </c>
      <c r="L115" s="489">
        <v>73095651</v>
      </c>
      <c r="M115" s="488">
        <v>174468577</v>
      </c>
      <c r="N115" s="489">
        <v>275009271</v>
      </c>
      <c r="O115" s="489">
        <v>101369012</v>
      </c>
      <c r="P115" s="493"/>
      <c r="S115" s="488">
        <v>174468577</v>
      </c>
      <c r="T115" s="467">
        <v>0</v>
      </c>
      <c r="U115" s="488">
        <v>275009271</v>
      </c>
      <c r="V115" s="467">
        <v>0</v>
      </c>
      <c r="W115" s="488">
        <v>101369012</v>
      </c>
      <c r="X115" s="467">
        <v>0</v>
      </c>
    </row>
    <row r="116" spans="2:24" ht="12">
      <c r="B116" s="486"/>
      <c r="C116" s="487" t="s">
        <v>376</v>
      </c>
      <c r="D116" s="488">
        <v>-63767914</v>
      </c>
      <c r="E116" s="489">
        <v>-86647478</v>
      </c>
      <c r="F116" s="489">
        <v>-71456400</v>
      </c>
      <c r="G116" s="488">
        <v>-24585589</v>
      </c>
      <c r="H116" s="489">
        <v>-7043852</v>
      </c>
      <c r="I116" s="489">
        <v>-564908</v>
      </c>
      <c r="J116" s="488">
        <v>-46264512</v>
      </c>
      <c r="K116" s="489">
        <v>-53079894</v>
      </c>
      <c r="L116" s="489">
        <v>-47841298</v>
      </c>
      <c r="M116" s="488">
        <v>-134618015</v>
      </c>
      <c r="N116" s="489">
        <v>-146771224</v>
      </c>
      <c r="O116" s="489">
        <v>-119862606</v>
      </c>
      <c r="P116" s="493"/>
      <c r="S116" s="488">
        <v>-134618015</v>
      </c>
      <c r="T116" s="467">
        <v>0</v>
      </c>
      <c r="U116" s="488">
        <v>-146771224</v>
      </c>
      <c r="V116" s="467">
        <v>0</v>
      </c>
      <c r="W116" s="488">
        <v>-119862606</v>
      </c>
      <c r="X116" s="467">
        <v>0</v>
      </c>
    </row>
    <row r="117" spans="22:24" ht="6.75" customHeight="1">
      <c r="V117" s="467">
        <v>0</v>
      </c>
      <c r="X117" s="467">
        <v>0</v>
      </c>
    </row>
    <row r="118" spans="2:24" ht="24">
      <c r="B118" s="499"/>
      <c r="C118" s="473" t="s">
        <v>377</v>
      </c>
      <c r="D118" s="488">
        <v>1209140</v>
      </c>
      <c r="E118" s="489">
        <v>2678513</v>
      </c>
      <c r="F118" s="489">
        <v>0</v>
      </c>
      <c r="G118" s="488">
        <v>975936</v>
      </c>
      <c r="H118" s="489">
        <v>787056</v>
      </c>
      <c r="I118" s="489">
        <v>2595760</v>
      </c>
      <c r="J118" s="488">
        <v>-354929</v>
      </c>
      <c r="K118" s="489">
        <v>-132598</v>
      </c>
      <c r="L118" s="489">
        <v>-35737</v>
      </c>
      <c r="M118" s="488">
        <v>1830147</v>
      </c>
      <c r="N118" s="489">
        <v>3332971</v>
      </c>
      <c r="O118" s="489">
        <v>2560023</v>
      </c>
      <c r="P118" s="493"/>
      <c r="S118" s="488">
        <v>1830147</v>
      </c>
      <c r="T118" s="467">
        <v>0</v>
      </c>
      <c r="U118" s="488">
        <v>3332971</v>
      </c>
      <c r="V118" s="467">
        <v>0</v>
      </c>
      <c r="W118" s="488">
        <v>2560023</v>
      </c>
      <c r="X118" s="467">
        <v>0</v>
      </c>
    </row>
    <row r="119" spans="2:24" ht="12">
      <c r="B119" s="500"/>
      <c r="C119" s="473" t="s">
        <v>378</v>
      </c>
      <c r="D119" s="484">
        <v>19167677</v>
      </c>
      <c r="E119" s="466">
        <v>-394854</v>
      </c>
      <c r="F119" s="466">
        <v>798130</v>
      </c>
      <c r="G119" s="484">
        <v>-10964459</v>
      </c>
      <c r="H119" s="466">
        <v>-6171371</v>
      </c>
      <c r="I119" s="466">
        <v>78424</v>
      </c>
      <c r="J119" s="484">
        <v>6265</v>
      </c>
      <c r="K119" s="466">
        <v>0</v>
      </c>
      <c r="L119" s="466">
        <v>0</v>
      </c>
      <c r="M119" s="484">
        <v>8209483</v>
      </c>
      <c r="N119" s="466">
        <v>-6566225</v>
      </c>
      <c r="O119" s="466">
        <v>876554</v>
      </c>
      <c r="P119" s="448"/>
      <c r="S119" s="484">
        <v>8209483</v>
      </c>
      <c r="T119" s="467">
        <v>0</v>
      </c>
      <c r="U119" s="484">
        <v>-6566225</v>
      </c>
      <c r="V119" s="467">
        <v>0</v>
      </c>
      <c r="W119" s="484">
        <v>876554</v>
      </c>
      <c r="X119" s="467">
        <v>0</v>
      </c>
    </row>
    <row r="120" spans="2:24" ht="12">
      <c r="B120" s="462"/>
      <c r="C120" s="487" t="s">
        <v>379</v>
      </c>
      <c r="D120" s="488">
        <v>0</v>
      </c>
      <c r="E120" s="489">
        <v>0</v>
      </c>
      <c r="F120" s="489">
        <v>707468</v>
      </c>
      <c r="G120" s="488">
        <v>-9266479</v>
      </c>
      <c r="H120" s="489">
        <v>0</v>
      </c>
      <c r="I120" s="489">
        <v>0</v>
      </c>
      <c r="J120" s="488">
        <v>265</v>
      </c>
      <c r="K120" s="489">
        <v>0</v>
      </c>
      <c r="L120" s="489">
        <v>0</v>
      </c>
      <c r="M120" s="488">
        <v>-9266214</v>
      </c>
      <c r="N120" s="489">
        <v>0</v>
      </c>
      <c r="O120" s="489">
        <v>707468</v>
      </c>
      <c r="P120" s="493"/>
      <c r="S120" s="488">
        <v>-9266214</v>
      </c>
      <c r="T120" s="467">
        <v>0</v>
      </c>
      <c r="U120" s="488">
        <v>0</v>
      </c>
      <c r="V120" s="467">
        <v>0</v>
      </c>
      <c r="W120" s="488">
        <v>707468</v>
      </c>
      <c r="X120" s="467">
        <v>0</v>
      </c>
    </row>
    <row r="121" spans="2:24" ht="12">
      <c r="B121" s="462"/>
      <c r="C121" s="487" t="s">
        <v>380</v>
      </c>
      <c r="D121" s="488">
        <v>19167677</v>
      </c>
      <c r="E121" s="489">
        <v>-394854</v>
      </c>
      <c r="F121" s="489">
        <v>90662</v>
      </c>
      <c r="G121" s="488">
        <v>-1697980</v>
      </c>
      <c r="H121" s="489">
        <v>-6171371</v>
      </c>
      <c r="I121" s="489">
        <v>78424</v>
      </c>
      <c r="J121" s="488">
        <v>6000</v>
      </c>
      <c r="K121" s="489">
        <v>0</v>
      </c>
      <c r="L121" s="489">
        <v>0</v>
      </c>
      <c r="M121" s="488">
        <v>17475697</v>
      </c>
      <c r="N121" s="489">
        <v>-6566225</v>
      </c>
      <c r="O121" s="489">
        <v>169086</v>
      </c>
      <c r="P121" s="493"/>
      <c r="S121" s="488">
        <v>17475697</v>
      </c>
      <c r="T121" s="467">
        <v>0</v>
      </c>
      <c r="U121" s="488">
        <v>-6566225</v>
      </c>
      <c r="V121" s="467">
        <v>0</v>
      </c>
      <c r="W121" s="488">
        <v>169086</v>
      </c>
      <c r="X121" s="467">
        <v>0</v>
      </c>
    </row>
    <row r="122" spans="22:24" ht="12">
      <c r="V122" s="467">
        <v>0</v>
      </c>
      <c r="X122" s="467">
        <v>0</v>
      </c>
    </row>
    <row r="123" spans="2:24" ht="12">
      <c r="B123" s="462" t="s">
        <v>381</v>
      </c>
      <c r="C123" s="490"/>
      <c r="D123" s="484">
        <v>630849484</v>
      </c>
      <c r="E123" s="466">
        <v>814537363</v>
      </c>
      <c r="F123" s="466">
        <v>778421626</v>
      </c>
      <c r="G123" s="484">
        <v>315406012</v>
      </c>
      <c r="H123" s="466">
        <v>472253928</v>
      </c>
      <c r="I123" s="466">
        <v>356227407</v>
      </c>
      <c r="J123" s="484">
        <v>-15771899</v>
      </c>
      <c r="K123" s="466">
        <v>-6979120</v>
      </c>
      <c r="L123" s="466">
        <v>43471656</v>
      </c>
      <c r="M123" s="484">
        <v>930483597</v>
      </c>
      <c r="N123" s="466">
        <v>1279812171</v>
      </c>
      <c r="O123" s="466">
        <v>1178120689</v>
      </c>
      <c r="P123" s="448"/>
      <c r="S123" s="484">
        <v>930483597</v>
      </c>
      <c r="T123" s="467">
        <v>0</v>
      </c>
      <c r="U123" s="484">
        <v>1279812171</v>
      </c>
      <c r="V123" s="467">
        <v>0</v>
      </c>
      <c r="W123" s="484">
        <v>1178120689</v>
      </c>
      <c r="X123" s="467">
        <v>0</v>
      </c>
    </row>
    <row r="124" spans="22:24" ht="12">
      <c r="V124" s="467">
        <v>0</v>
      </c>
      <c r="X124" s="467">
        <v>0</v>
      </c>
    </row>
    <row r="125" spans="2:24" ht="12">
      <c r="B125" s="486"/>
      <c r="C125" s="473" t="s">
        <v>382</v>
      </c>
      <c r="D125" s="488">
        <v>-249299022</v>
      </c>
      <c r="E125" s="489">
        <v>-294987941</v>
      </c>
      <c r="F125" s="489">
        <v>-226633222</v>
      </c>
      <c r="G125" s="488">
        <v>-128995175</v>
      </c>
      <c r="H125" s="489">
        <v>-124120856</v>
      </c>
      <c r="I125" s="489">
        <v>-116797427</v>
      </c>
      <c r="J125" s="488">
        <v>18925675</v>
      </c>
      <c r="K125" s="489">
        <v>-104554415</v>
      </c>
      <c r="L125" s="489">
        <v>-87161383</v>
      </c>
      <c r="M125" s="488">
        <v>-359368522</v>
      </c>
      <c r="N125" s="489">
        <v>-523663212</v>
      </c>
      <c r="O125" s="489">
        <v>-430592032</v>
      </c>
      <c r="P125" s="493"/>
      <c r="S125" s="488">
        <v>-359368522</v>
      </c>
      <c r="T125" s="467">
        <v>0</v>
      </c>
      <c r="U125" s="488">
        <v>-523663212</v>
      </c>
      <c r="V125" s="467">
        <v>0</v>
      </c>
      <c r="W125" s="488">
        <v>-430592032</v>
      </c>
      <c r="X125" s="467">
        <v>0</v>
      </c>
    </row>
    <row r="126" spans="22:24" ht="12">
      <c r="V126" s="467">
        <v>0</v>
      </c>
      <c r="X126" s="467">
        <v>0</v>
      </c>
    </row>
    <row r="127" spans="2:24" ht="12">
      <c r="B127" s="462" t="s">
        <v>383</v>
      </c>
      <c r="C127" s="490"/>
      <c r="D127" s="470">
        <v>381550462</v>
      </c>
      <c r="E127" s="485">
        <v>519549422</v>
      </c>
      <c r="F127" s="485">
        <v>551788404</v>
      </c>
      <c r="G127" s="470">
        <v>186410837</v>
      </c>
      <c r="H127" s="485">
        <v>348133072</v>
      </c>
      <c r="I127" s="485">
        <v>239429980</v>
      </c>
      <c r="J127" s="470">
        <v>3153776</v>
      </c>
      <c r="K127" s="485">
        <v>-111533535</v>
      </c>
      <c r="L127" s="485">
        <v>-43689727</v>
      </c>
      <c r="M127" s="470">
        <v>571115075</v>
      </c>
      <c r="N127" s="485">
        <v>756148959</v>
      </c>
      <c r="O127" s="485">
        <v>747528657</v>
      </c>
      <c r="P127" s="523"/>
      <c r="S127" s="470">
        <v>571115075</v>
      </c>
      <c r="T127" s="467">
        <v>0</v>
      </c>
      <c r="U127" s="470">
        <v>756148959</v>
      </c>
      <c r="V127" s="467">
        <v>0</v>
      </c>
      <c r="W127" s="470">
        <v>747528657</v>
      </c>
      <c r="X127" s="467">
        <v>0</v>
      </c>
    </row>
    <row r="128" spans="2:24" ht="12">
      <c r="B128" s="486"/>
      <c r="C128" s="473" t="s">
        <v>384</v>
      </c>
      <c r="D128" s="488">
        <v>0</v>
      </c>
      <c r="E128" s="489">
        <v>0</v>
      </c>
      <c r="F128" s="489">
        <v>0</v>
      </c>
      <c r="G128" s="488">
        <v>0</v>
      </c>
      <c r="H128" s="489">
        <v>0</v>
      </c>
      <c r="I128" s="489">
        <v>0</v>
      </c>
      <c r="J128" s="488">
        <v>115130387</v>
      </c>
      <c r="K128" s="489">
        <v>388320526</v>
      </c>
      <c r="L128" s="489">
        <v>281941071</v>
      </c>
      <c r="M128" s="488">
        <v>115130387</v>
      </c>
      <c r="N128" s="489">
        <v>388320526</v>
      </c>
      <c r="O128" s="489">
        <v>281941071</v>
      </c>
      <c r="P128" s="493"/>
      <c r="S128" s="488">
        <v>115130387</v>
      </c>
      <c r="T128" s="467">
        <v>0</v>
      </c>
      <c r="U128" s="488">
        <v>388320526</v>
      </c>
      <c r="V128" s="467">
        <v>0</v>
      </c>
      <c r="W128" s="488">
        <v>281941071</v>
      </c>
      <c r="X128" s="467">
        <v>0</v>
      </c>
    </row>
    <row r="129" spans="2:24" ht="12">
      <c r="B129" s="462" t="s">
        <v>385</v>
      </c>
      <c r="C129" s="473"/>
      <c r="D129" s="470">
        <v>381550462</v>
      </c>
      <c r="E129" s="485">
        <v>519549422</v>
      </c>
      <c r="F129" s="485">
        <v>551788404</v>
      </c>
      <c r="G129" s="470">
        <v>186410837</v>
      </c>
      <c r="H129" s="485">
        <v>348133072</v>
      </c>
      <c r="I129" s="485">
        <v>239429980</v>
      </c>
      <c r="J129" s="470">
        <v>118284163</v>
      </c>
      <c r="K129" s="485">
        <v>276786991</v>
      </c>
      <c r="L129" s="485">
        <v>238251344</v>
      </c>
      <c r="M129" s="470">
        <v>686245462</v>
      </c>
      <c r="N129" s="485">
        <v>1144469485</v>
      </c>
      <c r="O129" s="485">
        <v>1029469728</v>
      </c>
      <c r="P129" s="523"/>
      <c r="S129" s="470">
        <v>686245462</v>
      </c>
      <c r="T129" s="467">
        <v>0</v>
      </c>
      <c r="U129" s="470">
        <v>1144469485</v>
      </c>
      <c r="V129" s="467">
        <v>0</v>
      </c>
      <c r="W129" s="470">
        <v>1029469728</v>
      </c>
      <c r="X129" s="467">
        <v>0</v>
      </c>
    </row>
    <row r="130" spans="19:24" ht="6" customHeight="1">
      <c r="S130" s="467"/>
      <c r="U130" s="467"/>
      <c r="V130" s="467">
        <v>0</v>
      </c>
      <c r="W130" s="467"/>
      <c r="X130" s="467">
        <v>0</v>
      </c>
    </row>
    <row r="131" spans="2:24" ht="12">
      <c r="B131" s="486"/>
      <c r="C131" s="473" t="s">
        <v>386</v>
      </c>
      <c r="D131" s="470">
        <v>381550462</v>
      </c>
      <c r="E131" s="485">
        <v>519549422</v>
      </c>
      <c r="F131" s="485">
        <v>551788404</v>
      </c>
      <c r="G131" s="470">
        <v>186410837</v>
      </c>
      <c r="H131" s="485">
        <v>348133072</v>
      </c>
      <c r="I131" s="485">
        <v>239429980</v>
      </c>
      <c r="J131" s="470">
        <v>118284163</v>
      </c>
      <c r="K131" s="485">
        <v>276786991</v>
      </c>
      <c r="L131" s="485">
        <v>238251344</v>
      </c>
      <c r="M131" s="470">
        <v>686245462</v>
      </c>
      <c r="N131" s="485">
        <v>1144469485</v>
      </c>
      <c r="O131" s="485">
        <v>1029469728</v>
      </c>
      <c r="P131" s="523"/>
      <c r="S131" s="470">
        <v>686245462</v>
      </c>
      <c r="T131" s="467">
        <v>0</v>
      </c>
      <c r="U131" s="470">
        <v>1144469485</v>
      </c>
      <c r="V131" s="467">
        <v>0</v>
      </c>
      <c r="W131" s="470">
        <v>1029469728</v>
      </c>
      <c r="X131" s="467">
        <v>0</v>
      </c>
    </row>
    <row r="132" spans="2:24" ht="12" customHeight="1">
      <c r="B132" s="486"/>
      <c r="C132" s="490" t="s">
        <v>387</v>
      </c>
      <c r="D132" s="470"/>
      <c r="E132" s="489"/>
      <c r="F132" s="489"/>
      <c r="G132" s="470"/>
      <c r="H132" s="489"/>
      <c r="I132" s="489"/>
      <c r="J132" s="470"/>
      <c r="K132" s="489"/>
      <c r="L132" s="489"/>
      <c r="M132" s="488">
        <v>383059534</v>
      </c>
      <c r="N132" s="489">
        <v>661586917</v>
      </c>
      <c r="O132" s="489">
        <v>610157869</v>
      </c>
      <c r="P132" s="493"/>
      <c r="S132" s="488">
        <v>383059534</v>
      </c>
      <c r="T132" s="467">
        <v>0</v>
      </c>
      <c r="U132" s="488">
        <v>661586917</v>
      </c>
      <c r="V132" s="467">
        <v>0</v>
      </c>
      <c r="W132" s="488">
        <v>610157869</v>
      </c>
      <c r="X132" s="467">
        <v>0</v>
      </c>
    </row>
    <row r="133" spans="2:24" ht="12">
      <c r="B133" s="486"/>
      <c r="C133" s="490" t="s">
        <v>388</v>
      </c>
      <c r="D133" s="484"/>
      <c r="E133" s="489"/>
      <c r="F133" s="489"/>
      <c r="G133" s="484"/>
      <c r="H133" s="489"/>
      <c r="I133" s="489"/>
      <c r="J133" s="484"/>
      <c r="K133" s="489"/>
      <c r="L133" s="489"/>
      <c r="M133" s="488">
        <v>303185928</v>
      </c>
      <c r="N133" s="489">
        <v>482882568</v>
      </c>
      <c r="O133" s="489">
        <v>419311859</v>
      </c>
      <c r="P133" s="493"/>
      <c r="S133" s="488">
        <v>303185928</v>
      </c>
      <c r="T133" s="467">
        <v>0</v>
      </c>
      <c r="U133" s="488">
        <v>482882568</v>
      </c>
      <c r="V133" s="467">
        <v>0</v>
      </c>
      <c r="W133" s="488">
        <v>419311859</v>
      </c>
      <c r="X133" s="467">
        <v>0</v>
      </c>
    </row>
    <row r="135" spans="4:21" s="471" customFormat="1" ht="12">
      <c r="D135" s="471">
        <v>0</v>
      </c>
      <c r="E135" s="471">
        <v>0</v>
      </c>
      <c r="G135" s="471">
        <v>0</v>
      </c>
      <c r="H135" s="471">
        <v>0</v>
      </c>
      <c r="I135" s="471">
        <v>0</v>
      </c>
      <c r="J135" s="471">
        <v>0</v>
      </c>
      <c r="K135" s="471">
        <v>0</v>
      </c>
      <c r="M135" s="471">
        <v>0</v>
      </c>
      <c r="N135" s="471">
        <v>0</v>
      </c>
      <c r="S135" s="471">
        <v>0</v>
      </c>
      <c r="U135" s="471">
        <v>0</v>
      </c>
    </row>
    <row r="136" spans="4:21" ht="12">
      <c r="D136" s="467"/>
      <c r="E136" s="467"/>
      <c r="F136" s="467"/>
      <c r="G136" s="467"/>
      <c r="H136" s="467"/>
      <c r="I136" s="467"/>
      <c r="J136" s="467"/>
      <c r="K136" s="467"/>
      <c r="L136" s="467"/>
      <c r="M136" s="467"/>
      <c r="N136" s="467"/>
      <c r="O136" s="467"/>
      <c r="P136" s="467"/>
      <c r="U136" s="467"/>
    </row>
    <row r="137" spans="4:21" ht="12">
      <c r="D137" s="467"/>
      <c r="G137" s="467"/>
      <c r="J137" s="467"/>
      <c r="M137" s="467"/>
      <c r="U137" s="467"/>
    </row>
    <row r="138" ht="12">
      <c r="U138" s="467"/>
    </row>
    <row r="139" ht="12">
      <c r="U139" s="467"/>
    </row>
    <row r="143" spans="2:15" ht="12" customHeight="1">
      <c r="B143" s="501" t="s">
        <v>3</v>
      </c>
      <c r="C143" s="502"/>
      <c r="D143" s="509" t="s">
        <v>397</v>
      </c>
      <c r="E143" s="524"/>
      <c r="F143" s="510"/>
      <c r="G143" s="509" t="s">
        <v>23</v>
      </c>
      <c r="H143" s="524"/>
      <c r="I143" s="510"/>
      <c r="J143" s="509" t="s">
        <v>396</v>
      </c>
      <c r="K143" s="524"/>
      <c r="L143" s="510"/>
      <c r="M143" s="509" t="s">
        <v>292</v>
      </c>
      <c r="N143" s="524"/>
      <c r="O143" s="510"/>
    </row>
    <row r="144" spans="2:15" ht="12">
      <c r="B144" s="476" t="s">
        <v>389</v>
      </c>
      <c r="C144" s="477"/>
      <c r="D144" s="455">
        <v>42735</v>
      </c>
      <c r="E144" s="456" t="s">
        <v>390</v>
      </c>
      <c r="F144" s="456" t="s">
        <v>345</v>
      </c>
      <c r="G144" s="455">
        <v>42369</v>
      </c>
      <c r="H144" s="456" t="s">
        <v>390</v>
      </c>
      <c r="I144" s="456" t="s">
        <v>345</v>
      </c>
      <c r="J144" s="455">
        <v>42735</v>
      </c>
      <c r="K144" s="456" t="s">
        <v>390</v>
      </c>
      <c r="L144" s="456" t="s">
        <v>345</v>
      </c>
      <c r="M144" s="455">
        <v>42735</v>
      </c>
      <c r="N144" s="456" t="s">
        <v>390</v>
      </c>
      <c r="O144" s="456" t="s">
        <v>345</v>
      </c>
    </row>
    <row r="145" spans="2:15" ht="12">
      <c r="B145" s="478"/>
      <c r="C145" s="479"/>
      <c r="D145" s="481" t="s">
        <v>294</v>
      </c>
      <c r="E145" s="482" t="s">
        <v>294</v>
      </c>
      <c r="F145" s="482" t="s">
        <v>294</v>
      </c>
      <c r="G145" s="481" t="s">
        <v>294</v>
      </c>
      <c r="H145" s="482" t="s">
        <v>294</v>
      </c>
      <c r="I145" s="482" t="s">
        <v>294</v>
      </c>
      <c r="J145" s="481" t="s">
        <v>294</v>
      </c>
      <c r="K145" s="482" t="s">
        <v>294</v>
      </c>
      <c r="L145" s="482" t="s">
        <v>294</v>
      </c>
      <c r="M145" s="481" t="s">
        <v>294</v>
      </c>
      <c r="N145" s="482" t="s">
        <v>294</v>
      </c>
      <c r="O145" s="482" t="s">
        <v>294</v>
      </c>
    </row>
    <row r="147" spans="2:24" ht="12">
      <c r="B147" s="462"/>
      <c r="C147" s="487" t="s">
        <v>391</v>
      </c>
      <c r="D147" s="464">
        <v>899704489</v>
      </c>
      <c r="E147" s="504">
        <v>1098739134</v>
      </c>
      <c r="F147" s="504">
        <v>1026718651</v>
      </c>
      <c r="G147" s="464">
        <v>928174791</v>
      </c>
      <c r="H147" s="504">
        <v>945599327</v>
      </c>
      <c r="I147" s="504">
        <v>769341885</v>
      </c>
      <c r="J147" s="464">
        <v>-97232340</v>
      </c>
      <c r="K147" s="504">
        <v>-120887859</v>
      </c>
      <c r="L147" s="489">
        <v>-98022542</v>
      </c>
      <c r="M147" s="464">
        <v>1730646940</v>
      </c>
      <c r="N147" s="489">
        <v>1923450602</v>
      </c>
      <c r="O147" s="489">
        <v>1698037994</v>
      </c>
      <c r="S147" s="484">
        <v>1730646940</v>
      </c>
      <c r="T147" s="467">
        <v>0</v>
      </c>
      <c r="U147" s="484">
        <v>1923450602</v>
      </c>
      <c r="V147" s="506">
        <v>0</v>
      </c>
      <c r="W147" s="484">
        <v>1698037994</v>
      </c>
      <c r="X147" s="467">
        <v>0</v>
      </c>
    </row>
    <row r="148" spans="2:24" ht="12">
      <c r="B148" s="462"/>
      <c r="C148" s="487" t="s">
        <v>392</v>
      </c>
      <c r="D148" s="464">
        <v>-133221872</v>
      </c>
      <c r="E148" s="504">
        <v>-545677324</v>
      </c>
      <c r="F148" s="504">
        <v>-357107188</v>
      </c>
      <c r="G148" s="464">
        <v>-541383688</v>
      </c>
      <c r="H148" s="504">
        <v>-787409305</v>
      </c>
      <c r="I148" s="504">
        <v>-513969018</v>
      </c>
      <c r="J148" s="464">
        <v>177634044</v>
      </c>
      <c r="K148" s="504">
        <v>117787581</v>
      </c>
      <c r="L148" s="489">
        <v>571389216</v>
      </c>
      <c r="M148" s="464">
        <v>-496971516</v>
      </c>
      <c r="N148" s="489">
        <v>-1215299048</v>
      </c>
      <c r="O148" s="489">
        <v>-299686990</v>
      </c>
      <c r="S148" s="484">
        <v>-496971516</v>
      </c>
      <c r="T148" s="467">
        <v>0</v>
      </c>
      <c r="U148" s="484">
        <v>-1215299048</v>
      </c>
      <c r="V148" s="506">
        <v>0</v>
      </c>
      <c r="W148" s="484">
        <v>-299686990</v>
      </c>
      <c r="X148" s="467">
        <v>0</v>
      </c>
    </row>
    <row r="149" spans="2:24" ht="12">
      <c r="B149" s="462"/>
      <c r="C149" s="487" t="s">
        <v>393</v>
      </c>
      <c r="D149" s="464">
        <v>-558210658</v>
      </c>
      <c r="E149" s="504">
        <v>-797630653</v>
      </c>
      <c r="F149" s="504">
        <v>-575096742</v>
      </c>
      <c r="G149" s="464">
        <v>-200626496</v>
      </c>
      <c r="H149" s="504">
        <v>-225244202</v>
      </c>
      <c r="I149" s="504">
        <v>-220294230</v>
      </c>
      <c r="J149" s="464">
        <v>778293</v>
      </c>
      <c r="K149" s="504">
        <v>-37339524</v>
      </c>
      <c r="L149" s="489">
        <v>-488068691</v>
      </c>
      <c r="M149" s="464">
        <v>-758058861</v>
      </c>
      <c r="N149" s="489">
        <v>-1060214379</v>
      </c>
      <c r="O149" s="489">
        <v>-1283459663</v>
      </c>
      <c r="P149" s="493"/>
      <c r="S149" s="484">
        <v>-758058861</v>
      </c>
      <c r="T149" s="467">
        <v>0</v>
      </c>
      <c r="U149" s="484">
        <v>-1060214379</v>
      </c>
      <c r="V149" s="506">
        <v>0</v>
      </c>
      <c r="W149" s="484">
        <v>-1283459663</v>
      </c>
      <c r="X149" s="467">
        <v>0</v>
      </c>
    </row>
    <row r="150" spans="24:25" ht="12">
      <c r="X150" s="447"/>
      <c r="Y150" s="447"/>
    </row>
  </sheetData>
  <sheetProtection/>
  <mergeCells count="25">
    <mergeCell ref="B144:C145"/>
    <mergeCell ref="B76:C77"/>
    <mergeCell ref="B143:C143"/>
    <mergeCell ref="D143:F143"/>
    <mergeCell ref="G143:I143"/>
    <mergeCell ref="J143:L143"/>
    <mergeCell ref="M143:O143"/>
    <mergeCell ref="B60:C60"/>
    <mergeCell ref="B75:C75"/>
    <mergeCell ref="D75:F75"/>
    <mergeCell ref="G75:I75"/>
    <mergeCell ref="J75:L75"/>
    <mergeCell ref="M75:O75"/>
    <mergeCell ref="B36:C36"/>
    <mergeCell ref="D36:E36"/>
    <mergeCell ref="F36:G36"/>
    <mergeCell ref="H36:I36"/>
    <mergeCell ref="J36:K36"/>
    <mergeCell ref="B37:C38"/>
    <mergeCell ref="B3:C3"/>
    <mergeCell ref="D3:E3"/>
    <mergeCell ref="F3:G3"/>
    <mergeCell ref="H3:I3"/>
    <mergeCell ref="J3:K3"/>
    <mergeCell ref="B4:C5"/>
  </mergeCells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B1:AD1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446" customWidth="1"/>
    <col min="2" max="2" width="2.8515625" style="446" customWidth="1"/>
    <col min="3" max="3" width="69.7109375" style="446" customWidth="1"/>
    <col min="4" max="4" width="16.7109375" style="446" customWidth="1"/>
    <col min="5" max="5" width="13.421875" style="446" bestFit="1" customWidth="1"/>
    <col min="6" max="6" width="12.00390625" style="446" bestFit="1" customWidth="1"/>
    <col min="7" max="26" width="16.7109375" style="446" customWidth="1"/>
    <col min="27" max="29" width="16.57421875" style="467" customWidth="1"/>
    <col min="30" max="30" width="14.8515625" style="446" customWidth="1"/>
    <col min="31" max="32" width="6.57421875" style="446" customWidth="1"/>
    <col min="33" max="33" width="12.00390625" style="446" bestFit="1" customWidth="1"/>
    <col min="34" max="34" width="13.421875" style="446" bestFit="1" customWidth="1"/>
    <col min="35" max="35" width="12.8515625" style="446" bestFit="1" customWidth="1"/>
    <col min="36" max="16384" width="11.421875" style="446" customWidth="1"/>
  </cols>
  <sheetData>
    <row r="1" ht="12">
      <c r="AB1" s="448"/>
    </row>
    <row r="2" spans="2:29" ht="18">
      <c r="B2" s="527" t="s">
        <v>398</v>
      </c>
      <c r="C2" s="528"/>
      <c r="D2" s="529" t="s">
        <v>397</v>
      </c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1"/>
      <c r="R2" s="448"/>
      <c r="U2" s="467"/>
      <c r="V2" s="467"/>
      <c r="W2" s="467"/>
      <c r="AA2" s="446"/>
      <c r="AB2" s="446"/>
      <c r="AC2" s="446"/>
    </row>
    <row r="3" spans="2:29" ht="12">
      <c r="B3" s="449" t="s">
        <v>3</v>
      </c>
      <c r="C3" s="450"/>
      <c r="D3" s="509" t="s">
        <v>25</v>
      </c>
      <c r="E3" s="510"/>
      <c r="F3" s="509" t="s">
        <v>10</v>
      </c>
      <c r="G3" s="510"/>
      <c r="H3" s="509" t="s">
        <v>38</v>
      </c>
      <c r="I3" s="510"/>
      <c r="J3" s="509" t="s">
        <v>14</v>
      </c>
      <c r="K3" s="510"/>
      <c r="L3" s="509" t="s">
        <v>12</v>
      </c>
      <c r="M3" s="510"/>
      <c r="N3" s="509" t="s">
        <v>24</v>
      </c>
      <c r="O3" s="510"/>
      <c r="P3" s="509" t="s">
        <v>292</v>
      </c>
      <c r="Q3" s="510"/>
      <c r="R3" s="448"/>
      <c r="U3" s="467"/>
      <c r="V3" s="467"/>
      <c r="W3" s="467"/>
      <c r="AA3" s="446"/>
      <c r="AB3" s="446"/>
      <c r="AC3" s="446"/>
    </row>
    <row r="4" spans="2:29" ht="12">
      <c r="B4" s="453" t="s">
        <v>293</v>
      </c>
      <c r="C4" s="511"/>
      <c r="D4" s="455">
        <v>42735</v>
      </c>
      <c r="E4" s="456">
        <v>42369</v>
      </c>
      <c r="F4" s="455">
        <v>42735</v>
      </c>
      <c r="G4" s="456">
        <v>42369</v>
      </c>
      <c r="H4" s="455">
        <v>42735</v>
      </c>
      <c r="I4" s="456">
        <v>42369</v>
      </c>
      <c r="J4" s="455">
        <v>42735</v>
      </c>
      <c r="K4" s="456">
        <v>42369</v>
      </c>
      <c r="L4" s="455">
        <v>42735</v>
      </c>
      <c r="M4" s="456">
        <v>42369</v>
      </c>
      <c r="N4" s="455">
        <v>42735</v>
      </c>
      <c r="O4" s="456">
        <v>42369</v>
      </c>
      <c r="P4" s="455">
        <v>42735</v>
      </c>
      <c r="Q4" s="456">
        <v>42369</v>
      </c>
      <c r="R4" s="448"/>
      <c r="U4" s="467"/>
      <c r="V4" s="467"/>
      <c r="W4" s="467"/>
      <c r="AA4" s="446"/>
      <c r="AB4" s="446"/>
      <c r="AC4" s="446"/>
    </row>
    <row r="5" spans="2:29" ht="12">
      <c r="B5" s="512"/>
      <c r="C5" s="513"/>
      <c r="D5" s="459" t="s">
        <v>294</v>
      </c>
      <c r="E5" s="482" t="s">
        <v>294</v>
      </c>
      <c r="F5" s="459" t="s">
        <v>294</v>
      </c>
      <c r="G5" s="461" t="s">
        <v>294</v>
      </c>
      <c r="H5" s="459" t="s">
        <v>294</v>
      </c>
      <c r="I5" s="461" t="s">
        <v>294</v>
      </c>
      <c r="J5" s="459" t="s">
        <v>294</v>
      </c>
      <c r="K5" s="461" t="s">
        <v>294</v>
      </c>
      <c r="L5" s="459" t="s">
        <v>294</v>
      </c>
      <c r="M5" s="461" t="s">
        <v>294</v>
      </c>
      <c r="N5" s="459" t="s">
        <v>294</v>
      </c>
      <c r="O5" s="461" t="s">
        <v>294</v>
      </c>
      <c r="P5" s="459" t="s">
        <v>294</v>
      </c>
      <c r="Q5" s="461" t="s">
        <v>294</v>
      </c>
      <c r="R5" s="448"/>
      <c r="U5" s="467"/>
      <c r="V5" s="467"/>
      <c r="W5" s="467"/>
      <c r="AA5" s="446"/>
      <c r="AB5" s="446"/>
      <c r="AC5" s="446"/>
    </row>
    <row r="6" spans="2:30" ht="12">
      <c r="B6" s="462" t="s">
        <v>295</v>
      </c>
      <c r="C6" s="463"/>
      <c r="D6" s="464">
        <v>0</v>
      </c>
      <c r="E6" s="465">
        <v>5216028617</v>
      </c>
      <c r="F6" s="464">
        <v>131013959</v>
      </c>
      <c r="G6" s="469">
        <v>143791564</v>
      </c>
      <c r="H6" s="464">
        <v>177167193</v>
      </c>
      <c r="I6" s="465">
        <v>109584185</v>
      </c>
      <c r="J6" s="464">
        <v>193951548</v>
      </c>
      <c r="K6" s="465">
        <v>172957080</v>
      </c>
      <c r="L6" s="464">
        <v>263515857</v>
      </c>
      <c r="M6" s="465">
        <v>172786358</v>
      </c>
      <c r="N6" s="464">
        <v>-19888914</v>
      </c>
      <c r="O6" s="465">
        <v>-1840838256</v>
      </c>
      <c r="P6" s="470">
        <v>745759643</v>
      </c>
      <c r="Q6" s="466">
        <v>3974309548</v>
      </c>
      <c r="R6" s="448"/>
      <c r="W6" s="467"/>
      <c r="AA6" s="447"/>
      <c r="AD6" s="467"/>
    </row>
    <row r="7" spans="2:29" ht="12">
      <c r="B7" s="468"/>
      <c r="C7" s="463" t="s">
        <v>296</v>
      </c>
      <c r="D7" s="464">
        <v>0</v>
      </c>
      <c r="E7" s="515">
        <v>13726062</v>
      </c>
      <c r="F7" s="464">
        <v>41760752</v>
      </c>
      <c r="G7" s="515">
        <v>21513878</v>
      </c>
      <c r="H7" s="464">
        <v>57006162</v>
      </c>
      <c r="I7" s="515">
        <v>22236032</v>
      </c>
      <c r="J7" s="464">
        <v>138039685</v>
      </c>
      <c r="K7" s="515">
        <v>66939946</v>
      </c>
      <c r="L7" s="464">
        <v>158112135</v>
      </c>
      <c r="M7" s="515">
        <v>33818918</v>
      </c>
      <c r="N7" s="464">
        <v>0</v>
      </c>
      <c r="O7" s="515">
        <v>0</v>
      </c>
      <c r="P7" s="470">
        <v>394918734</v>
      </c>
      <c r="Q7" s="466">
        <v>158234836</v>
      </c>
      <c r="R7" s="448"/>
      <c r="S7" s="467"/>
      <c r="T7" s="467">
        <v>0</v>
      </c>
      <c r="U7" s="467">
        <v>0</v>
      </c>
      <c r="V7" s="467"/>
      <c r="W7" s="467"/>
      <c r="AA7" s="446"/>
      <c r="AB7" s="446"/>
      <c r="AC7" s="446"/>
    </row>
    <row r="8" spans="2:29" ht="12">
      <c r="B8" s="468"/>
      <c r="C8" s="463" t="s">
        <v>297</v>
      </c>
      <c r="D8" s="464">
        <v>0</v>
      </c>
      <c r="E8" s="515">
        <v>2649187</v>
      </c>
      <c r="F8" s="464">
        <v>0</v>
      </c>
      <c r="G8" s="515">
        <v>0</v>
      </c>
      <c r="H8" s="464">
        <v>14763882</v>
      </c>
      <c r="I8" s="515">
        <v>5824350</v>
      </c>
      <c r="J8" s="464">
        <v>2890452</v>
      </c>
      <c r="K8" s="515">
        <v>2992716</v>
      </c>
      <c r="L8" s="464">
        <v>4151</v>
      </c>
      <c r="M8" s="515">
        <v>0</v>
      </c>
      <c r="N8" s="464">
        <v>0</v>
      </c>
      <c r="O8" s="515">
        <v>0</v>
      </c>
      <c r="P8" s="470">
        <v>17658485</v>
      </c>
      <c r="Q8" s="466">
        <v>11466253</v>
      </c>
      <c r="R8" s="448"/>
      <c r="T8" s="467">
        <v>0</v>
      </c>
      <c r="U8" s="467">
        <v>0</v>
      </c>
      <c r="V8" s="467"/>
      <c r="W8" s="467"/>
      <c r="AA8" s="446"/>
      <c r="AB8" s="446"/>
      <c r="AC8" s="446"/>
    </row>
    <row r="9" spans="2:29" ht="12">
      <c r="B9" s="468"/>
      <c r="C9" s="463" t="s">
        <v>298</v>
      </c>
      <c r="D9" s="464">
        <v>0</v>
      </c>
      <c r="E9" s="515">
        <v>47</v>
      </c>
      <c r="F9" s="464">
        <v>1443895</v>
      </c>
      <c r="G9" s="515">
        <v>1458900</v>
      </c>
      <c r="H9" s="464">
        <v>6990632</v>
      </c>
      <c r="I9" s="515">
        <v>11386388</v>
      </c>
      <c r="J9" s="464">
        <v>2141918</v>
      </c>
      <c r="K9" s="515">
        <v>7812064</v>
      </c>
      <c r="L9" s="464">
        <v>7242579</v>
      </c>
      <c r="M9" s="515">
        <v>6237667</v>
      </c>
      <c r="N9" s="464">
        <v>0</v>
      </c>
      <c r="O9" s="515">
        <v>0</v>
      </c>
      <c r="P9" s="470">
        <v>17819024</v>
      </c>
      <c r="Q9" s="466">
        <v>26895066</v>
      </c>
      <c r="R9" s="448"/>
      <c r="T9" s="467">
        <v>0</v>
      </c>
      <c r="U9" s="467">
        <v>0</v>
      </c>
      <c r="V9" s="467"/>
      <c r="W9" s="467"/>
      <c r="AA9" s="446"/>
      <c r="AB9" s="446"/>
      <c r="AC9" s="446"/>
    </row>
    <row r="10" spans="2:29" ht="12">
      <c r="B10" s="468"/>
      <c r="C10" s="463" t="s">
        <v>299</v>
      </c>
      <c r="D10" s="464">
        <v>0</v>
      </c>
      <c r="E10" s="515">
        <v>15361</v>
      </c>
      <c r="F10" s="464">
        <v>79484119</v>
      </c>
      <c r="G10" s="515">
        <v>91879708</v>
      </c>
      <c r="H10" s="464">
        <v>51686998</v>
      </c>
      <c r="I10" s="515">
        <v>27816899</v>
      </c>
      <c r="J10" s="464">
        <v>41022853</v>
      </c>
      <c r="K10" s="515">
        <v>80179914</v>
      </c>
      <c r="L10" s="464">
        <v>43538850</v>
      </c>
      <c r="M10" s="515">
        <v>81432845</v>
      </c>
      <c r="N10" s="464">
        <v>-27485</v>
      </c>
      <c r="O10" s="515">
        <v>209266</v>
      </c>
      <c r="P10" s="470">
        <v>215705335</v>
      </c>
      <c r="Q10" s="466">
        <v>281533993</v>
      </c>
      <c r="R10" s="448"/>
      <c r="T10" s="467">
        <v>0</v>
      </c>
      <c r="U10" s="467">
        <v>0</v>
      </c>
      <c r="V10" s="467"/>
      <c r="W10" s="467"/>
      <c r="AA10" s="446"/>
      <c r="AB10" s="446"/>
      <c r="AC10" s="446"/>
    </row>
    <row r="11" spans="2:29" ht="12">
      <c r="B11" s="468"/>
      <c r="C11" s="463" t="s">
        <v>300</v>
      </c>
      <c r="D11" s="464">
        <v>0</v>
      </c>
      <c r="E11" s="515">
        <v>28482912</v>
      </c>
      <c r="F11" s="464">
        <v>3283009</v>
      </c>
      <c r="G11" s="515">
        <v>24188529</v>
      </c>
      <c r="H11" s="464">
        <v>43774996</v>
      </c>
      <c r="I11" s="515">
        <v>40682826</v>
      </c>
      <c r="J11" s="464">
        <v>72052</v>
      </c>
      <c r="K11" s="515">
        <v>7299356</v>
      </c>
      <c r="L11" s="464">
        <v>34638348</v>
      </c>
      <c r="M11" s="515">
        <v>28001327</v>
      </c>
      <c r="N11" s="464">
        <v>-19861429</v>
      </c>
      <c r="O11" s="515">
        <v>-58956778</v>
      </c>
      <c r="P11" s="470">
        <v>61906976</v>
      </c>
      <c r="Q11" s="466">
        <v>69698172</v>
      </c>
      <c r="R11" s="448"/>
      <c r="T11" s="467">
        <v>0</v>
      </c>
      <c r="U11" s="467">
        <v>0</v>
      </c>
      <c r="V11" s="467"/>
      <c r="W11" s="467"/>
      <c r="AA11" s="446"/>
      <c r="AB11" s="446"/>
      <c r="AC11" s="446"/>
    </row>
    <row r="12" spans="2:29" ht="12">
      <c r="B12" s="468"/>
      <c r="C12" s="463" t="s">
        <v>301</v>
      </c>
      <c r="D12" s="464">
        <v>0</v>
      </c>
      <c r="E12" s="515">
        <v>0</v>
      </c>
      <c r="F12" s="464">
        <v>2260011</v>
      </c>
      <c r="G12" s="515">
        <v>2707246</v>
      </c>
      <c r="H12" s="464">
        <v>322652</v>
      </c>
      <c r="I12" s="515">
        <v>19388</v>
      </c>
      <c r="J12" s="464">
        <v>9784588</v>
      </c>
      <c r="K12" s="515">
        <v>7727748</v>
      </c>
      <c r="L12" s="464">
        <v>19946097</v>
      </c>
      <c r="M12" s="515">
        <v>23211279</v>
      </c>
      <c r="N12" s="464">
        <v>0</v>
      </c>
      <c r="O12" s="515">
        <v>0</v>
      </c>
      <c r="P12" s="470">
        <v>32313348</v>
      </c>
      <c r="Q12" s="466">
        <v>33665661</v>
      </c>
      <c r="R12" s="448"/>
      <c r="T12" s="467">
        <v>0</v>
      </c>
      <c r="U12" s="467">
        <v>0</v>
      </c>
      <c r="V12" s="467"/>
      <c r="W12" s="467"/>
      <c r="AA12" s="446"/>
      <c r="AB12" s="446"/>
      <c r="AC12" s="446"/>
    </row>
    <row r="13" spans="2:29" ht="12" hidden="1">
      <c r="B13" s="468"/>
      <c r="C13" s="463"/>
      <c r="D13" s="464"/>
      <c r="E13" s="515"/>
      <c r="F13" s="464">
        <v>0</v>
      </c>
      <c r="G13" s="515"/>
      <c r="H13" s="464">
        <v>0</v>
      </c>
      <c r="I13" s="515"/>
      <c r="J13" s="464">
        <v>0</v>
      </c>
      <c r="K13" s="515"/>
      <c r="L13" s="464">
        <v>0</v>
      </c>
      <c r="M13" s="515"/>
      <c r="N13" s="464">
        <v>0</v>
      </c>
      <c r="O13" s="515"/>
      <c r="P13" s="470"/>
      <c r="Q13" s="466"/>
      <c r="R13" s="448"/>
      <c r="T13" s="467"/>
      <c r="U13" s="467"/>
      <c r="V13" s="467"/>
      <c r="W13" s="467"/>
      <c r="AA13" s="446"/>
      <c r="AB13" s="446"/>
      <c r="AC13" s="446"/>
    </row>
    <row r="14" spans="2:29" ht="12">
      <c r="B14" s="468"/>
      <c r="C14" s="463" t="s">
        <v>302</v>
      </c>
      <c r="D14" s="464">
        <v>0</v>
      </c>
      <c r="E14" s="515">
        <v>0</v>
      </c>
      <c r="F14" s="464">
        <v>2782173</v>
      </c>
      <c r="G14" s="515">
        <v>2043303</v>
      </c>
      <c r="H14" s="464">
        <v>2621871</v>
      </c>
      <c r="I14" s="515">
        <v>1618302</v>
      </c>
      <c r="J14" s="464">
        <v>0</v>
      </c>
      <c r="K14" s="515">
        <v>5336</v>
      </c>
      <c r="L14" s="464">
        <v>33697</v>
      </c>
      <c r="M14" s="515">
        <v>84322</v>
      </c>
      <c r="N14" s="464">
        <v>0</v>
      </c>
      <c r="O14" s="515">
        <v>0</v>
      </c>
      <c r="P14" s="470">
        <v>5437741</v>
      </c>
      <c r="Q14" s="466">
        <v>3751263</v>
      </c>
      <c r="R14" s="448"/>
      <c r="T14" s="467">
        <v>0</v>
      </c>
      <c r="U14" s="467">
        <v>0</v>
      </c>
      <c r="V14" s="467"/>
      <c r="W14" s="467"/>
      <c r="AA14" s="446"/>
      <c r="AB14" s="446"/>
      <c r="AC14" s="446"/>
    </row>
    <row r="15" spans="17:29" ht="12">
      <c r="Q15" s="472"/>
      <c r="R15" s="448"/>
      <c r="U15" s="467"/>
      <c r="V15" s="467"/>
      <c r="W15" s="467"/>
      <c r="AA15" s="446"/>
      <c r="AB15" s="446"/>
      <c r="AC15" s="446"/>
    </row>
    <row r="16" spans="2:29" ht="24">
      <c r="B16" s="468"/>
      <c r="C16" s="473" t="s">
        <v>303</v>
      </c>
      <c r="D16" s="464">
        <v>0</v>
      </c>
      <c r="E16" s="515">
        <v>5171155048</v>
      </c>
      <c r="F16" s="464">
        <v>0</v>
      </c>
      <c r="G16" s="515">
        <v>0</v>
      </c>
      <c r="H16" s="464">
        <v>0</v>
      </c>
      <c r="I16" s="515">
        <v>0</v>
      </c>
      <c r="J16" s="464">
        <v>0</v>
      </c>
      <c r="K16" s="515">
        <v>0</v>
      </c>
      <c r="L16" s="464">
        <v>0</v>
      </c>
      <c r="M16" s="515">
        <v>0</v>
      </c>
      <c r="N16" s="464">
        <v>0</v>
      </c>
      <c r="O16" s="515">
        <v>-1782090744</v>
      </c>
      <c r="P16" s="470">
        <v>0</v>
      </c>
      <c r="Q16" s="466">
        <v>3389064304</v>
      </c>
      <c r="R16" s="448"/>
      <c r="T16" s="467">
        <v>0</v>
      </c>
      <c r="U16" s="467">
        <v>0</v>
      </c>
      <c r="V16" s="467"/>
      <c r="W16" s="467"/>
      <c r="AA16" s="446"/>
      <c r="AB16" s="446"/>
      <c r="AC16" s="446"/>
    </row>
    <row r="17" spans="17:29" ht="12">
      <c r="Q17" s="472"/>
      <c r="R17" s="448"/>
      <c r="U17" s="467"/>
      <c r="V17" s="467"/>
      <c r="W17" s="467"/>
      <c r="AA17" s="446"/>
      <c r="AB17" s="446"/>
      <c r="AC17" s="446"/>
    </row>
    <row r="18" spans="2:30" ht="12">
      <c r="B18" s="462" t="s">
        <v>304</v>
      </c>
      <c r="C18" s="463"/>
      <c r="D18" s="464">
        <v>0</v>
      </c>
      <c r="E18" s="465">
        <v>34135</v>
      </c>
      <c r="F18" s="464">
        <v>464827055</v>
      </c>
      <c r="G18" s="469">
        <v>514526563</v>
      </c>
      <c r="H18" s="464">
        <v>398856323</v>
      </c>
      <c r="I18" s="465">
        <v>377376503</v>
      </c>
      <c r="J18" s="464">
        <v>1820385877</v>
      </c>
      <c r="K18" s="465">
        <v>1807828818</v>
      </c>
      <c r="L18" s="464">
        <v>855738618</v>
      </c>
      <c r="M18" s="465">
        <v>903328613</v>
      </c>
      <c r="N18" s="464">
        <v>0</v>
      </c>
      <c r="O18" s="465">
        <v>467827511</v>
      </c>
      <c r="P18" s="470">
        <v>3539807873</v>
      </c>
      <c r="Q18" s="466">
        <v>4070922143</v>
      </c>
      <c r="R18" s="448"/>
      <c r="W18" s="467"/>
      <c r="AA18" s="447"/>
      <c r="AD18" s="467"/>
    </row>
    <row r="19" spans="2:29" ht="12">
      <c r="B19" s="468"/>
      <c r="C19" s="463" t="s">
        <v>305</v>
      </c>
      <c r="D19" s="464">
        <v>0</v>
      </c>
      <c r="E19" s="515">
        <v>0</v>
      </c>
      <c r="F19" s="464">
        <v>-412</v>
      </c>
      <c r="G19" s="515">
        <v>0</v>
      </c>
      <c r="H19" s="464">
        <v>1</v>
      </c>
      <c r="I19" s="515">
        <v>1</v>
      </c>
      <c r="J19" s="464">
        <v>1267472</v>
      </c>
      <c r="K19" s="515">
        <v>612676</v>
      </c>
      <c r="L19" s="464">
        <v>0</v>
      </c>
      <c r="M19" s="515">
        <v>13305</v>
      </c>
      <c r="N19" s="464">
        <v>0</v>
      </c>
      <c r="O19" s="515">
        <v>0</v>
      </c>
      <c r="P19" s="470">
        <v>1267061</v>
      </c>
      <c r="Q19" s="466">
        <v>625982</v>
      </c>
      <c r="R19" s="448"/>
      <c r="T19" s="467">
        <v>0</v>
      </c>
      <c r="U19" s="467">
        <v>0</v>
      </c>
      <c r="V19" s="467"/>
      <c r="W19" s="467"/>
      <c r="AA19" s="446"/>
      <c r="AB19" s="446"/>
      <c r="AC19" s="446"/>
    </row>
    <row r="20" spans="2:29" ht="12">
      <c r="B20" s="468"/>
      <c r="C20" s="463" t="s">
        <v>306</v>
      </c>
      <c r="D20" s="464">
        <v>0</v>
      </c>
      <c r="E20" s="515">
        <v>0</v>
      </c>
      <c r="F20" s="464">
        <v>1834261</v>
      </c>
      <c r="G20" s="515">
        <v>3600646</v>
      </c>
      <c r="H20" s="464">
        <v>5080410</v>
      </c>
      <c r="I20" s="515">
        <v>5159456</v>
      </c>
      <c r="J20" s="464">
        <v>1422891</v>
      </c>
      <c r="K20" s="515">
        <v>1087677</v>
      </c>
      <c r="L20" s="464">
        <v>0</v>
      </c>
      <c r="M20" s="515">
        <v>0</v>
      </c>
      <c r="N20" s="464">
        <v>0</v>
      </c>
      <c r="O20" s="515">
        <v>0</v>
      </c>
      <c r="P20" s="470">
        <v>8337562</v>
      </c>
      <c r="Q20" s="466">
        <v>9847779</v>
      </c>
      <c r="R20" s="448"/>
      <c r="T20" s="467">
        <v>0</v>
      </c>
      <c r="U20" s="467">
        <v>0</v>
      </c>
      <c r="V20" s="467"/>
      <c r="W20" s="467"/>
      <c r="AA20" s="446"/>
      <c r="AB20" s="446"/>
      <c r="AC20" s="446"/>
    </row>
    <row r="21" spans="2:29" ht="12">
      <c r="B21" s="468"/>
      <c r="C21" s="463" t="s">
        <v>307</v>
      </c>
      <c r="D21" s="464">
        <v>0</v>
      </c>
      <c r="E21" s="515">
        <v>0</v>
      </c>
      <c r="F21" s="464">
        <v>276413879</v>
      </c>
      <c r="G21" s="515">
        <v>301118584</v>
      </c>
      <c r="H21" s="464">
        <v>9126684</v>
      </c>
      <c r="I21" s="515">
        <v>7390854</v>
      </c>
      <c r="J21" s="464">
        <v>6957302</v>
      </c>
      <c r="K21" s="515">
        <v>1942063</v>
      </c>
      <c r="L21" s="464">
        <v>0</v>
      </c>
      <c r="M21" s="515">
        <v>0</v>
      </c>
      <c r="N21" s="464">
        <v>0</v>
      </c>
      <c r="O21" s="515">
        <v>0</v>
      </c>
      <c r="P21" s="470">
        <v>292497865</v>
      </c>
      <c r="Q21" s="466">
        <v>310451501</v>
      </c>
      <c r="R21" s="448"/>
      <c r="T21" s="467">
        <v>0</v>
      </c>
      <c r="U21" s="467">
        <v>0</v>
      </c>
      <c r="V21" s="467"/>
      <c r="W21" s="467"/>
      <c r="AA21" s="446"/>
      <c r="AB21" s="446"/>
      <c r="AC21" s="446"/>
    </row>
    <row r="22" spans="2:29" ht="12">
      <c r="B22" s="468"/>
      <c r="C22" s="463" t="s">
        <v>308</v>
      </c>
      <c r="D22" s="464">
        <v>0</v>
      </c>
      <c r="E22" s="515">
        <v>0</v>
      </c>
      <c r="F22" s="464">
        <v>0</v>
      </c>
      <c r="G22" s="515">
        <v>0</v>
      </c>
      <c r="H22" s="464">
        <v>0</v>
      </c>
      <c r="I22" s="515">
        <v>24422654</v>
      </c>
      <c r="J22" s="464">
        <v>0</v>
      </c>
      <c r="K22" s="515">
        <v>0</v>
      </c>
      <c r="L22" s="464">
        <v>0</v>
      </c>
      <c r="M22" s="515">
        <v>0</v>
      </c>
      <c r="N22" s="464">
        <v>0</v>
      </c>
      <c r="O22" s="515">
        <v>-24422654</v>
      </c>
      <c r="P22" s="470">
        <v>0</v>
      </c>
      <c r="Q22" s="466">
        <v>0</v>
      </c>
      <c r="R22" s="448"/>
      <c r="T22" s="467">
        <v>0</v>
      </c>
      <c r="U22" s="467">
        <v>0</v>
      </c>
      <c r="V22" s="467"/>
      <c r="W22" s="467"/>
      <c r="AA22" s="446"/>
      <c r="AB22" s="446"/>
      <c r="AC22" s="446"/>
    </row>
    <row r="23" spans="2:29" ht="12">
      <c r="B23" s="468"/>
      <c r="C23" s="463" t="s">
        <v>309</v>
      </c>
      <c r="D23" s="464">
        <v>0</v>
      </c>
      <c r="E23" s="515">
        <v>0</v>
      </c>
      <c r="F23" s="464">
        <v>2668324</v>
      </c>
      <c r="G23" s="515">
        <v>2083893</v>
      </c>
      <c r="H23" s="464">
        <v>37300460</v>
      </c>
      <c r="I23" s="515">
        <v>32530127</v>
      </c>
      <c r="J23" s="464">
        <v>0</v>
      </c>
      <c r="K23" s="515">
        <v>0</v>
      </c>
      <c r="L23" s="464">
        <v>51448776</v>
      </c>
      <c r="M23" s="515">
        <v>40166814</v>
      </c>
      <c r="N23" s="464">
        <v>0</v>
      </c>
      <c r="O23" s="515">
        <v>403581048</v>
      </c>
      <c r="P23" s="470">
        <v>91417560</v>
      </c>
      <c r="Q23" s="466">
        <v>478361882</v>
      </c>
      <c r="R23" s="448"/>
      <c r="T23" s="467">
        <v>0</v>
      </c>
      <c r="U23" s="467">
        <v>0</v>
      </c>
      <c r="V23" s="467"/>
      <c r="W23" s="467"/>
      <c r="AA23" s="446"/>
      <c r="AB23" s="446"/>
      <c r="AC23" s="446"/>
    </row>
    <row r="24" spans="2:29" ht="12">
      <c r="B24" s="468"/>
      <c r="C24" s="463" t="s">
        <v>310</v>
      </c>
      <c r="D24" s="464">
        <v>0</v>
      </c>
      <c r="E24" s="515">
        <v>0</v>
      </c>
      <c r="F24" s="464">
        <v>0</v>
      </c>
      <c r="G24" s="515">
        <v>44948</v>
      </c>
      <c r="H24" s="464">
        <v>3219490</v>
      </c>
      <c r="I24" s="515">
        <v>2367312</v>
      </c>
      <c r="J24" s="464">
        <v>22381473</v>
      </c>
      <c r="K24" s="515">
        <v>20180823</v>
      </c>
      <c r="L24" s="464">
        <v>10796639</v>
      </c>
      <c r="M24" s="515">
        <v>11072435</v>
      </c>
      <c r="N24" s="464">
        <v>0</v>
      </c>
      <c r="O24" s="515">
        <v>0</v>
      </c>
      <c r="P24" s="470">
        <v>36397602</v>
      </c>
      <c r="Q24" s="466">
        <v>33665518</v>
      </c>
      <c r="R24" s="448"/>
      <c r="T24" s="467">
        <v>0</v>
      </c>
      <c r="U24" s="467">
        <v>0</v>
      </c>
      <c r="V24" s="467"/>
      <c r="W24" s="467"/>
      <c r="AA24" s="446"/>
      <c r="AB24" s="446"/>
      <c r="AC24" s="446"/>
    </row>
    <row r="25" spans="2:29" ht="12">
      <c r="B25" s="468"/>
      <c r="C25" s="463" t="s">
        <v>311</v>
      </c>
      <c r="D25" s="464">
        <v>0</v>
      </c>
      <c r="E25" s="515">
        <v>0</v>
      </c>
      <c r="F25" s="464">
        <v>822088</v>
      </c>
      <c r="G25" s="515">
        <v>1070608</v>
      </c>
      <c r="H25" s="464">
        <v>0</v>
      </c>
      <c r="I25" s="515">
        <v>0</v>
      </c>
      <c r="J25" s="464">
        <v>4263044</v>
      </c>
      <c r="K25" s="515">
        <v>4285458</v>
      </c>
      <c r="L25" s="464">
        <v>7654387</v>
      </c>
      <c r="M25" s="515">
        <v>6675472</v>
      </c>
      <c r="N25" s="464">
        <v>0</v>
      </c>
      <c r="O25" s="515">
        <v>88669117</v>
      </c>
      <c r="P25" s="470">
        <v>12739519</v>
      </c>
      <c r="Q25" s="466">
        <v>100700655</v>
      </c>
      <c r="R25" s="448"/>
      <c r="T25" s="467">
        <v>0</v>
      </c>
      <c r="U25" s="467">
        <v>0</v>
      </c>
      <c r="V25" s="467"/>
      <c r="W25" s="467"/>
      <c r="AA25" s="446"/>
      <c r="AB25" s="446"/>
      <c r="AC25" s="446"/>
    </row>
    <row r="26" spans="2:29" ht="12">
      <c r="B26" s="468"/>
      <c r="C26" s="463" t="s">
        <v>312</v>
      </c>
      <c r="D26" s="464">
        <v>0</v>
      </c>
      <c r="E26" s="515">
        <v>0</v>
      </c>
      <c r="F26" s="464">
        <v>183088915</v>
      </c>
      <c r="G26" s="515">
        <v>205987826</v>
      </c>
      <c r="H26" s="464">
        <v>321053944</v>
      </c>
      <c r="I26" s="515">
        <v>284339062</v>
      </c>
      <c r="J26" s="464">
        <v>1762482875</v>
      </c>
      <c r="K26" s="515">
        <v>1761539131</v>
      </c>
      <c r="L26" s="464">
        <v>785838816</v>
      </c>
      <c r="M26" s="515">
        <v>845400587</v>
      </c>
      <c r="N26" s="464">
        <v>0</v>
      </c>
      <c r="O26" s="515">
        <v>0</v>
      </c>
      <c r="P26" s="470">
        <v>3052464550</v>
      </c>
      <c r="Q26" s="466">
        <v>3097266606</v>
      </c>
      <c r="R26" s="448"/>
      <c r="T26" s="467">
        <v>0</v>
      </c>
      <c r="U26" s="467">
        <v>0</v>
      </c>
      <c r="V26" s="467"/>
      <c r="W26" s="467"/>
      <c r="AA26" s="446"/>
      <c r="AB26" s="446"/>
      <c r="AC26" s="446"/>
    </row>
    <row r="27" spans="2:29" ht="12" hidden="1">
      <c r="B27" s="468"/>
      <c r="C27" s="463"/>
      <c r="D27" s="464"/>
      <c r="E27" s="515"/>
      <c r="F27" s="464">
        <v>0</v>
      </c>
      <c r="G27" s="515"/>
      <c r="H27" s="464">
        <v>0</v>
      </c>
      <c r="I27" s="515"/>
      <c r="J27" s="464">
        <v>0</v>
      </c>
      <c r="K27" s="515"/>
      <c r="L27" s="464">
        <v>0</v>
      </c>
      <c r="M27" s="515"/>
      <c r="N27" s="464">
        <v>0</v>
      </c>
      <c r="O27" s="515"/>
      <c r="P27" s="470"/>
      <c r="Q27" s="466"/>
      <c r="R27" s="448"/>
      <c r="T27" s="467"/>
      <c r="U27" s="467"/>
      <c r="V27" s="467"/>
      <c r="W27" s="467"/>
      <c r="AA27" s="446"/>
      <c r="AB27" s="446"/>
      <c r="AC27" s="446"/>
    </row>
    <row r="28" spans="2:29" ht="12">
      <c r="B28" s="468"/>
      <c r="C28" s="463" t="s">
        <v>313</v>
      </c>
      <c r="D28" s="464">
        <v>0</v>
      </c>
      <c r="E28" s="515">
        <v>0</v>
      </c>
      <c r="F28" s="464">
        <v>0</v>
      </c>
      <c r="G28" s="515">
        <v>0</v>
      </c>
      <c r="H28" s="464">
        <v>0</v>
      </c>
      <c r="I28" s="515">
        <v>0</v>
      </c>
      <c r="J28" s="464">
        <v>0</v>
      </c>
      <c r="K28" s="515">
        <v>0</v>
      </c>
      <c r="L28" s="464">
        <v>0</v>
      </c>
      <c r="M28" s="515">
        <v>0</v>
      </c>
      <c r="N28" s="464">
        <v>0</v>
      </c>
      <c r="O28" s="515">
        <v>0</v>
      </c>
      <c r="P28" s="470">
        <v>0</v>
      </c>
      <c r="Q28" s="466">
        <v>0</v>
      </c>
      <c r="R28" s="448"/>
      <c r="T28" s="467">
        <v>0</v>
      </c>
      <c r="U28" s="467">
        <v>0</v>
      </c>
      <c r="V28" s="467"/>
      <c r="W28" s="467"/>
      <c r="AA28" s="446"/>
      <c r="AB28" s="446"/>
      <c r="AC28" s="446"/>
    </row>
    <row r="29" spans="2:29" ht="12">
      <c r="B29" s="468"/>
      <c r="C29" s="463" t="s">
        <v>314</v>
      </c>
      <c r="D29" s="464">
        <v>0</v>
      </c>
      <c r="E29" s="515">
        <v>34135</v>
      </c>
      <c r="F29" s="464">
        <v>0</v>
      </c>
      <c r="G29" s="515">
        <v>620058</v>
      </c>
      <c r="H29" s="464">
        <v>23075334</v>
      </c>
      <c r="I29" s="515">
        <v>21167037</v>
      </c>
      <c r="J29" s="464">
        <v>21610820</v>
      </c>
      <c r="K29" s="515">
        <v>18180990</v>
      </c>
      <c r="L29" s="464">
        <v>0</v>
      </c>
      <c r="M29" s="515">
        <v>0</v>
      </c>
      <c r="N29" s="464">
        <v>0</v>
      </c>
      <c r="O29" s="515">
        <v>0</v>
      </c>
      <c r="P29" s="470">
        <v>44686154</v>
      </c>
      <c r="Q29" s="466">
        <v>40002220</v>
      </c>
      <c r="R29" s="448"/>
      <c r="T29" s="467">
        <v>0</v>
      </c>
      <c r="U29" s="467">
        <v>0</v>
      </c>
      <c r="V29" s="467"/>
      <c r="W29" s="467"/>
      <c r="AA29" s="446"/>
      <c r="AB29" s="446"/>
      <c r="AC29" s="446"/>
    </row>
    <row r="30" spans="17:29" ht="12">
      <c r="Q30" s="472"/>
      <c r="R30" s="448"/>
      <c r="U30" s="467"/>
      <c r="V30" s="467"/>
      <c r="W30" s="467"/>
      <c r="AA30" s="446"/>
      <c r="AB30" s="446"/>
      <c r="AC30" s="446"/>
    </row>
    <row r="31" spans="2:29" ht="12">
      <c r="B31" s="474" t="s">
        <v>315</v>
      </c>
      <c r="C31" s="475"/>
      <c r="D31" s="470">
        <v>0</v>
      </c>
      <c r="E31" s="532">
        <v>5216062752</v>
      </c>
      <c r="F31" s="470">
        <v>595841014</v>
      </c>
      <c r="G31" s="532">
        <v>658318127</v>
      </c>
      <c r="H31" s="470">
        <v>576023516</v>
      </c>
      <c r="I31" s="532">
        <v>486960688</v>
      </c>
      <c r="J31" s="470">
        <v>2014337425</v>
      </c>
      <c r="K31" s="532">
        <v>1980785898</v>
      </c>
      <c r="L31" s="470">
        <v>1119254475</v>
      </c>
      <c r="M31" s="532">
        <v>1076114971</v>
      </c>
      <c r="N31" s="470">
        <v>-19888914</v>
      </c>
      <c r="O31" s="532">
        <v>-1373010745</v>
      </c>
      <c r="P31" s="470">
        <v>4285567516</v>
      </c>
      <c r="Q31" s="532">
        <v>8045231691</v>
      </c>
      <c r="R31" s="448"/>
      <c r="U31" s="467"/>
      <c r="V31" s="467"/>
      <c r="W31" s="467"/>
      <c r="AA31" s="446"/>
      <c r="AB31" s="446"/>
      <c r="AC31" s="446"/>
    </row>
    <row r="32" spans="18:29" ht="12">
      <c r="R32" s="448"/>
      <c r="U32" s="467"/>
      <c r="V32" s="467"/>
      <c r="W32" s="467"/>
      <c r="AA32" s="446"/>
      <c r="AB32" s="446"/>
      <c r="AC32" s="446"/>
    </row>
    <row r="33" spans="18:29" ht="12">
      <c r="R33" s="448"/>
      <c r="U33" s="467"/>
      <c r="V33" s="467"/>
      <c r="W33" s="467"/>
      <c r="AA33" s="446"/>
      <c r="AB33" s="446"/>
      <c r="AC33" s="446"/>
    </row>
    <row r="34" spans="18:29" ht="12">
      <c r="R34" s="448"/>
      <c r="U34" s="467"/>
      <c r="V34" s="467"/>
      <c r="W34" s="467"/>
      <c r="AA34" s="446"/>
      <c r="AB34" s="446"/>
      <c r="AC34" s="446"/>
    </row>
    <row r="35" spans="2:29" ht="18">
      <c r="B35" s="527" t="s">
        <v>398</v>
      </c>
      <c r="C35" s="528"/>
      <c r="D35" s="529" t="s">
        <v>397</v>
      </c>
      <c r="E35" s="530"/>
      <c r="F35" s="530"/>
      <c r="G35" s="530"/>
      <c r="H35" s="530"/>
      <c r="I35" s="530"/>
      <c r="J35" s="530"/>
      <c r="K35" s="530"/>
      <c r="L35" s="530"/>
      <c r="M35" s="530"/>
      <c r="N35" s="530"/>
      <c r="O35" s="530"/>
      <c r="P35" s="530"/>
      <c r="Q35" s="531"/>
      <c r="R35" s="448"/>
      <c r="U35" s="467"/>
      <c r="V35" s="467"/>
      <c r="W35" s="467"/>
      <c r="AA35" s="446"/>
      <c r="AB35" s="446"/>
      <c r="AC35" s="446"/>
    </row>
    <row r="36" spans="2:29" ht="12">
      <c r="B36" s="449" t="s">
        <v>3</v>
      </c>
      <c r="C36" s="450"/>
      <c r="D36" s="509" t="s">
        <v>25</v>
      </c>
      <c r="E36" s="510"/>
      <c r="F36" s="509" t="s">
        <v>10</v>
      </c>
      <c r="G36" s="510"/>
      <c r="H36" s="509" t="s">
        <v>38</v>
      </c>
      <c r="I36" s="510"/>
      <c r="J36" s="509" t="s">
        <v>14</v>
      </c>
      <c r="K36" s="510"/>
      <c r="L36" s="509" t="s">
        <v>12</v>
      </c>
      <c r="M36" s="510"/>
      <c r="N36" s="509" t="s">
        <v>24</v>
      </c>
      <c r="O36" s="510"/>
      <c r="P36" s="509" t="s">
        <v>292</v>
      </c>
      <c r="Q36" s="510"/>
      <c r="R36" s="448"/>
      <c r="U36" s="467"/>
      <c r="V36" s="467"/>
      <c r="W36" s="467"/>
      <c r="AA36" s="446"/>
      <c r="AB36" s="446"/>
      <c r="AC36" s="446"/>
    </row>
    <row r="37" spans="2:29" ht="12">
      <c r="B37" s="476" t="s">
        <v>316</v>
      </c>
      <c r="C37" s="477"/>
      <c r="D37" s="455">
        <v>42735</v>
      </c>
      <c r="E37" s="456">
        <v>42369</v>
      </c>
      <c r="F37" s="455">
        <v>42735</v>
      </c>
      <c r="G37" s="456">
        <v>42369</v>
      </c>
      <c r="H37" s="455">
        <v>42735</v>
      </c>
      <c r="I37" s="456">
        <v>42369</v>
      </c>
      <c r="J37" s="455">
        <v>42735</v>
      </c>
      <c r="K37" s="456">
        <v>42369</v>
      </c>
      <c r="L37" s="455">
        <v>42735</v>
      </c>
      <c r="M37" s="456">
        <v>42369</v>
      </c>
      <c r="N37" s="455">
        <v>42735</v>
      </c>
      <c r="O37" s="456">
        <v>42369</v>
      </c>
      <c r="P37" s="455">
        <v>42735</v>
      </c>
      <c r="Q37" s="456">
        <v>42369</v>
      </c>
      <c r="R37" s="448"/>
      <c r="U37" s="467"/>
      <c r="V37" s="467"/>
      <c r="W37" s="467"/>
      <c r="AA37" s="446"/>
      <c r="AB37" s="446"/>
      <c r="AC37" s="446"/>
    </row>
    <row r="38" spans="2:29" ht="12">
      <c r="B38" s="478"/>
      <c r="C38" s="479"/>
      <c r="D38" s="459" t="s">
        <v>294</v>
      </c>
      <c r="E38" s="461" t="s">
        <v>294</v>
      </c>
      <c r="F38" s="459" t="s">
        <v>294</v>
      </c>
      <c r="G38" s="461" t="s">
        <v>294</v>
      </c>
      <c r="H38" s="459" t="s">
        <v>294</v>
      </c>
      <c r="I38" s="461" t="s">
        <v>294</v>
      </c>
      <c r="J38" s="459" t="s">
        <v>294</v>
      </c>
      <c r="K38" s="461" t="s">
        <v>294</v>
      </c>
      <c r="L38" s="459" t="s">
        <v>294</v>
      </c>
      <c r="M38" s="461" t="s">
        <v>294</v>
      </c>
      <c r="N38" s="459" t="s">
        <v>294</v>
      </c>
      <c r="O38" s="461" t="s">
        <v>294</v>
      </c>
      <c r="P38" s="459" t="s">
        <v>294</v>
      </c>
      <c r="Q38" s="461" t="s">
        <v>294</v>
      </c>
      <c r="R38" s="448"/>
      <c r="U38" s="467"/>
      <c r="V38" s="467"/>
      <c r="W38" s="467"/>
      <c r="AA38" s="446"/>
      <c r="AB38" s="446"/>
      <c r="AC38" s="446"/>
    </row>
    <row r="39" spans="2:30" ht="12">
      <c r="B39" s="462" t="s">
        <v>317</v>
      </c>
      <c r="C39" s="463"/>
      <c r="D39" s="464">
        <v>0</v>
      </c>
      <c r="E39" s="469">
        <v>1828533074</v>
      </c>
      <c r="F39" s="464">
        <v>164455606</v>
      </c>
      <c r="G39" s="469">
        <v>219381678</v>
      </c>
      <c r="H39" s="464">
        <v>164430623</v>
      </c>
      <c r="I39" s="465">
        <v>126744267</v>
      </c>
      <c r="J39" s="464">
        <v>283176032</v>
      </c>
      <c r="K39" s="465">
        <v>349716663</v>
      </c>
      <c r="L39" s="464">
        <v>180620249</v>
      </c>
      <c r="M39" s="465">
        <v>149548832</v>
      </c>
      <c r="N39" s="464">
        <v>0</v>
      </c>
      <c r="O39" s="465">
        <v>61192354</v>
      </c>
      <c r="P39" s="470">
        <v>792682510</v>
      </c>
      <c r="Q39" s="466">
        <v>2735116868</v>
      </c>
      <c r="R39" s="448"/>
      <c r="W39" s="467"/>
      <c r="AA39" s="447"/>
      <c r="AD39" s="467"/>
    </row>
    <row r="40" spans="2:29" ht="12">
      <c r="B40" s="468"/>
      <c r="C40" s="463" t="s">
        <v>318</v>
      </c>
      <c r="D40" s="464">
        <v>0</v>
      </c>
      <c r="E40" s="504">
        <v>417400</v>
      </c>
      <c r="F40" s="464">
        <v>3224402</v>
      </c>
      <c r="G40" s="504">
        <v>30356957</v>
      </c>
      <c r="H40" s="464">
        <v>1821651</v>
      </c>
      <c r="I40" s="504">
        <v>1718719</v>
      </c>
      <c r="J40" s="464">
        <v>103261274</v>
      </c>
      <c r="K40" s="504">
        <v>135606953</v>
      </c>
      <c r="L40" s="464">
        <v>44685358</v>
      </c>
      <c r="M40" s="504">
        <v>62170269</v>
      </c>
      <c r="N40" s="464">
        <v>0</v>
      </c>
      <c r="O40" s="504">
        <v>0</v>
      </c>
      <c r="P40" s="470">
        <v>152992685</v>
      </c>
      <c r="Q40" s="466">
        <v>230270298</v>
      </c>
      <c r="R40" s="448"/>
      <c r="T40" s="467">
        <v>0</v>
      </c>
      <c r="U40" s="467">
        <v>0</v>
      </c>
      <c r="V40" s="467"/>
      <c r="W40" s="467"/>
      <c r="AA40" s="446"/>
      <c r="AB40" s="446"/>
      <c r="AC40" s="446"/>
    </row>
    <row r="41" spans="2:29" ht="12">
      <c r="B41" s="468"/>
      <c r="C41" s="463" t="s">
        <v>319</v>
      </c>
      <c r="D41" s="464">
        <v>0</v>
      </c>
      <c r="E41" s="504">
        <v>158892</v>
      </c>
      <c r="F41" s="464">
        <v>107993996</v>
      </c>
      <c r="G41" s="504">
        <v>121997587</v>
      </c>
      <c r="H41" s="464">
        <v>74995236</v>
      </c>
      <c r="I41" s="504">
        <v>47259646</v>
      </c>
      <c r="J41" s="464">
        <v>103343637</v>
      </c>
      <c r="K41" s="504">
        <v>89385378</v>
      </c>
      <c r="L41" s="464">
        <v>108345809</v>
      </c>
      <c r="M41" s="504">
        <v>67063567</v>
      </c>
      <c r="N41" s="464">
        <v>0</v>
      </c>
      <c r="O41" s="504">
        <v>16847277</v>
      </c>
      <c r="P41" s="470">
        <v>394678678</v>
      </c>
      <c r="Q41" s="466">
        <v>342712347</v>
      </c>
      <c r="R41" s="448"/>
      <c r="T41" s="467">
        <v>0</v>
      </c>
      <c r="U41" s="467">
        <v>0</v>
      </c>
      <c r="V41" s="467"/>
      <c r="W41" s="467"/>
      <c r="AA41" s="446"/>
      <c r="AB41" s="446"/>
      <c r="AC41" s="446"/>
    </row>
    <row r="42" spans="2:29" ht="12">
      <c r="B42" s="468"/>
      <c r="C42" s="463" t="s">
        <v>320</v>
      </c>
      <c r="D42" s="464">
        <v>0</v>
      </c>
      <c r="E42" s="504">
        <v>2336</v>
      </c>
      <c r="F42" s="464">
        <v>3849497</v>
      </c>
      <c r="G42" s="504">
        <v>22841700</v>
      </c>
      <c r="H42" s="464">
        <v>52259088</v>
      </c>
      <c r="I42" s="504">
        <v>57806281</v>
      </c>
      <c r="J42" s="464">
        <v>25736524</v>
      </c>
      <c r="K42" s="504">
        <v>22926498</v>
      </c>
      <c r="L42" s="464">
        <v>14703008</v>
      </c>
      <c r="M42" s="504">
        <v>11770115</v>
      </c>
      <c r="N42" s="464">
        <v>0</v>
      </c>
      <c r="O42" s="504">
        <v>-10778741</v>
      </c>
      <c r="P42" s="470">
        <v>96548117</v>
      </c>
      <c r="Q42" s="466">
        <v>104568189</v>
      </c>
      <c r="R42" s="448"/>
      <c r="T42" s="467">
        <v>0</v>
      </c>
      <c r="U42" s="467">
        <v>0</v>
      </c>
      <c r="V42" s="467"/>
      <c r="W42" s="467"/>
      <c r="AA42" s="446"/>
      <c r="AB42" s="446"/>
      <c r="AC42" s="446"/>
    </row>
    <row r="43" spans="2:29" ht="12">
      <c r="B43" s="468"/>
      <c r="C43" s="463" t="s">
        <v>321</v>
      </c>
      <c r="D43" s="464"/>
      <c r="E43" s="504">
        <v>0</v>
      </c>
      <c r="F43" s="464">
        <v>7404534</v>
      </c>
      <c r="G43" s="504">
        <v>2744275</v>
      </c>
      <c r="H43" s="464">
        <v>0</v>
      </c>
      <c r="I43" s="504">
        <v>0</v>
      </c>
      <c r="J43" s="464">
        <v>18688050</v>
      </c>
      <c r="K43" s="504">
        <v>72379364</v>
      </c>
      <c r="L43" s="464">
        <v>5650059</v>
      </c>
      <c r="M43" s="504">
        <v>6295715</v>
      </c>
      <c r="N43" s="464">
        <v>0</v>
      </c>
      <c r="O43" s="504">
        <v>0</v>
      </c>
      <c r="P43" s="470">
        <v>31742643</v>
      </c>
      <c r="Q43" s="466">
        <v>81419354</v>
      </c>
      <c r="R43" s="448"/>
      <c r="T43" s="467">
        <v>0</v>
      </c>
      <c r="U43" s="467">
        <v>0</v>
      </c>
      <c r="V43" s="467"/>
      <c r="W43" s="467"/>
      <c r="AA43" s="446"/>
      <c r="AB43" s="446"/>
      <c r="AC43" s="446"/>
    </row>
    <row r="44" spans="2:29" ht="12">
      <c r="B44" s="468"/>
      <c r="C44" s="463" t="s">
        <v>322</v>
      </c>
      <c r="D44" s="464"/>
      <c r="E44" s="504">
        <v>0</v>
      </c>
      <c r="F44" s="464">
        <v>41983177</v>
      </c>
      <c r="G44" s="504">
        <v>41441159</v>
      </c>
      <c r="H44" s="464">
        <v>32477740</v>
      </c>
      <c r="I44" s="504">
        <v>19959621</v>
      </c>
      <c r="J44" s="464">
        <v>32146547</v>
      </c>
      <c r="K44" s="504">
        <v>28563318</v>
      </c>
      <c r="L44" s="464">
        <v>6403903</v>
      </c>
      <c r="M44" s="504">
        <v>1153023</v>
      </c>
      <c r="N44" s="464">
        <v>0</v>
      </c>
      <c r="O44" s="504">
        <v>0</v>
      </c>
      <c r="P44" s="470">
        <v>113011367</v>
      </c>
      <c r="Q44" s="466">
        <v>91117121</v>
      </c>
      <c r="R44" s="448"/>
      <c r="T44" s="467">
        <v>0</v>
      </c>
      <c r="U44" s="467">
        <v>0</v>
      </c>
      <c r="V44" s="467"/>
      <c r="W44" s="467"/>
      <c r="AA44" s="446"/>
      <c r="AB44" s="446"/>
      <c r="AC44" s="446"/>
    </row>
    <row r="45" spans="2:29" ht="12">
      <c r="B45" s="468"/>
      <c r="C45" s="463" t="s">
        <v>323</v>
      </c>
      <c r="D45" s="464"/>
      <c r="E45" s="504">
        <v>0</v>
      </c>
      <c r="F45" s="464">
        <v>0</v>
      </c>
      <c r="G45" s="504">
        <v>0</v>
      </c>
      <c r="H45" s="464">
        <v>0</v>
      </c>
      <c r="I45" s="504">
        <v>0</v>
      </c>
      <c r="J45" s="464">
        <v>0</v>
      </c>
      <c r="K45" s="504">
        <v>0</v>
      </c>
      <c r="L45" s="464">
        <v>0</v>
      </c>
      <c r="M45" s="504">
        <v>0</v>
      </c>
      <c r="N45" s="464">
        <v>0</v>
      </c>
      <c r="O45" s="504">
        <v>0</v>
      </c>
      <c r="P45" s="470">
        <v>0</v>
      </c>
      <c r="Q45" s="466">
        <v>0</v>
      </c>
      <c r="R45" s="448"/>
      <c r="T45" s="467">
        <v>0</v>
      </c>
      <c r="U45" s="467">
        <v>0</v>
      </c>
      <c r="V45" s="467"/>
      <c r="W45" s="467"/>
      <c r="AA45" s="446"/>
      <c r="AB45" s="446"/>
      <c r="AC45" s="446"/>
    </row>
    <row r="46" spans="2:29" ht="12">
      <c r="B46" s="468"/>
      <c r="C46" s="463" t="s">
        <v>324</v>
      </c>
      <c r="D46" s="464"/>
      <c r="E46" s="504">
        <v>0</v>
      </c>
      <c r="F46" s="464">
        <v>0</v>
      </c>
      <c r="G46" s="504">
        <v>0</v>
      </c>
      <c r="H46" s="464">
        <v>2876908</v>
      </c>
      <c r="I46" s="504">
        <v>0</v>
      </c>
      <c r="J46" s="464">
        <v>0</v>
      </c>
      <c r="K46" s="504">
        <v>855152</v>
      </c>
      <c r="L46" s="464">
        <v>832112</v>
      </c>
      <c r="M46" s="504">
        <v>1096143</v>
      </c>
      <c r="N46" s="464">
        <v>0</v>
      </c>
      <c r="O46" s="504">
        <v>0</v>
      </c>
      <c r="P46" s="470">
        <v>3709020</v>
      </c>
      <c r="Q46" s="466">
        <v>1951295</v>
      </c>
      <c r="R46" s="448"/>
      <c r="T46" s="467">
        <v>0</v>
      </c>
      <c r="U46" s="467">
        <v>0</v>
      </c>
      <c r="V46" s="467"/>
      <c r="W46" s="467"/>
      <c r="AA46" s="446"/>
      <c r="AB46" s="446"/>
      <c r="AC46" s="446"/>
    </row>
    <row r="47" spans="16:29" ht="12">
      <c r="P47" s="472"/>
      <c r="Q47" s="472"/>
      <c r="R47" s="472"/>
      <c r="U47" s="467"/>
      <c r="V47" s="467"/>
      <c r="W47" s="467"/>
      <c r="AA47" s="446"/>
      <c r="AB47" s="446"/>
      <c r="AC47" s="446"/>
    </row>
    <row r="48" spans="2:29" ht="24">
      <c r="B48" s="468"/>
      <c r="C48" s="473" t="s">
        <v>325</v>
      </c>
      <c r="D48" s="464">
        <v>0</v>
      </c>
      <c r="E48" s="504">
        <v>1827954446</v>
      </c>
      <c r="F48" s="464">
        <v>0</v>
      </c>
      <c r="G48" s="504">
        <v>0</v>
      </c>
      <c r="H48" s="464">
        <v>0</v>
      </c>
      <c r="I48" s="504">
        <v>0</v>
      </c>
      <c r="J48" s="464">
        <v>0</v>
      </c>
      <c r="K48" s="504">
        <v>0</v>
      </c>
      <c r="L48" s="464">
        <v>0</v>
      </c>
      <c r="M48" s="504">
        <v>0</v>
      </c>
      <c r="N48" s="464">
        <v>0</v>
      </c>
      <c r="O48" s="504">
        <v>55123818</v>
      </c>
      <c r="P48" s="470">
        <v>0</v>
      </c>
      <c r="Q48" s="466">
        <v>1883078264</v>
      </c>
      <c r="R48" s="448"/>
      <c r="T48" s="467">
        <v>0</v>
      </c>
      <c r="U48" s="467">
        <v>0</v>
      </c>
      <c r="V48" s="467"/>
      <c r="W48" s="467"/>
      <c r="AA48" s="446"/>
      <c r="AB48" s="446"/>
      <c r="AC48" s="446"/>
    </row>
    <row r="49" spans="16:29" ht="12">
      <c r="P49" s="472"/>
      <c r="Q49" s="472"/>
      <c r="R49" s="472"/>
      <c r="U49" s="467"/>
      <c r="V49" s="467"/>
      <c r="W49" s="467"/>
      <c r="AA49" s="446"/>
      <c r="AB49" s="446"/>
      <c r="AC49" s="446"/>
    </row>
    <row r="50" spans="2:30" ht="12">
      <c r="B50" s="462" t="s">
        <v>326</v>
      </c>
      <c r="C50" s="463"/>
      <c r="D50" s="464">
        <v>0</v>
      </c>
      <c r="E50" s="465">
        <v>199807</v>
      </c>
      <c r="F50" s="464">
        <v>186170232</v>
      </c>
      <c r="G50" s="469">
        <v>218971414</v>
      </c>
      <c r="H50" s="464">
        <v>40813336</v>
      </c>
      <c r="I50" s="465">
        <v>34180263</v>
      </c>
      <c r="J50" s="464">
        <v>949335325</v>
      </c>
      <c r="K50" s="465">
        <v>831187905</v>
      </c>
      <c r="L50" s="464">
        <v>269043112</v>
      </c>
      <c r="M50" s="465">
        <v>277281858</v>
      </c>
      <c r="N50" s="464">
        <v>-19888914</v>
      </c>
      <c r="O50" s="465">
        <v>-48543708</v>
      </c>
      <c r="P50" s="470">
        <v>1425473091</v>
      </c>
      <c r="Q50" s="466">
        <v>1313277539</v>
      </c>
      <c r="R50" s="448"/>
      <c r="W50" s="467"/>
      <c r="AA50" s="447"/>
      <c r="AD50" s="467"/>
    </row>
    <row r="51" spans="2:29" ht="12">
      <c r="B51" s="468"/>
      <c r="C51" s="463" t="s">
        <v>327</v>
      </c>
      <c r="D51" s="464">
        <v>0</v>
      </c>
      <c r="E51" s="504">
        <v>0</v>
      </c>
      <c r="F51" s="464">
        <v>32097548</v>
      </c>
      <c r="G51" s="504">
        <v>38637260</v>
      </c>
      <c r="H51" s="464">
        <v>2732914</v>
      </c>
      <c r="I51" s="504">
        <v>3012998</v>
      </c>
      <c r="J51" s="464">
        <v>885943060</v>
      </c>
      <c r="K51" s="504">
        <v>781500274</v>
      </c>
      <c r="L51" s="464">
        <v>107136027</v>
      </c>
      <c r="M51" s="504">
        <v>118684335</v>
      </c>
      <c r="N51" s="464">
        <v>0</v>
      </c>
      <c r="O51" s="504">
        <v>0</v>
      </c>
      <c r="P51" s="470">
        <v>1027909549</v>
      </c>
      <c r="Q51" s="466">
        <v>941834867</v>
      </c>
      <c r="R51" s="448"/>
      <c r="T51" s="467">
        <v>0</v>
      </c>
      <c r="U51" s="467">
        <v>0</v>
      </c>
      <c r="V51" s="467"/>
      <c r="W51" s="467"/>
      <c r="AA51" s="446"/>
      <c r="AB51" s="446"/>
      <c r="AC51" s="446"/>
    </row>
    <row r="52" spans="2:29" ht="12">
      <c r="B52" s="468"/>
      <c r="C52" s="463" t="s">
        <v>328</v>
      </c>
      <c r="D52" s="464">
        <v>0</v>
      </c>
      <c r="E52" s="504">
        <v>0</v>
      </c>
      <c r="F52" s="464">
        <v>113228702</v>
      </c>
      <c r="G52" s="504">
        <v>94453409</v>
      </c>
      <c r="H52" s="464">
        <v>454701</v>
      </c>
      <c r="I52" s="504">
        <v>2911464</v>
      </c>
      <c r="J52" s="464">
        <v>0</v>
      </c>
      <c r="K52" s="504">
        <v>0</v>
      </c>
      <c r="L52" s="464">
        <v>0</v>
      </c>
      <c r="M52" s="504">
        <v>0</v>
      </c>
      <c r="N52" s="464">
        <v>0</v>
      </c>
      <c r="O52" s="504">
        <v>0</v>
      </c>
      <c r="P52" s="470">
        <v>113683403</v>
      </c>
      <c r="Q52" s="466">
        <v>97364873</v>
      </c>
      <c r="R52" s="448"/>
      <c r="T52" s="467">
        <v>0</v>
      </c>
      <c r="U52" s="467">
        <v>0</v>
      </c>
      <c r="V52" s="467"/>
      <c r="W52" s="467"/>
      <c r="AA52" s="446"/>
      <c r="AB52" s="446"/>
      <c r="AC52" s="446"/>
    </row>
    <row r="53" spans="2:29" ht="12">
      <c r="B53" s="468"/>
      <c r="C53" s="463" t="s">
        <v>329</v>
      </c>
      <c r="D53" s="464">
        <v>0</v>
      </c>
      <c r="E53" s="504">
        <v>0</v>
      </c>
      <c r="F53" s="464">
        <v>0</v>
      </c>
      <c r="G53" s="504">
        <v>35630861</v>
      </c>
      <c r="H53" s="464">
        <v>33129720</v>
      </c>
      <c r="I53" s="504">
        <v>23598549</v>
      </c>
      <c r="J53" s="464">
        <v>0</v>
      </c>
      <c r="K53" s="504">
        <v>0</v>
      </c>
      <c r="L53" s="464">
        <v>0</v>
      </c>
      <c r="M53" s="504">
        <v>0</v>
      </c>
      <c r="N53" s="464">
        <v>-19888914</v>
      </c>
      <c r="O53" s="504">
        <v>-48543708</v>
      </c>
      <c r="P53" s="470">
        <v>13240806</v>
      </c>
      <c r="Q53" s="466">
        <v>10685702</v>
      </c>
      <c r="R53" s="448"/>
      <c r="T53" s="467">
        <v>0</v>
      </c>
      <c r="U53" s="467">
        <v>0</v>
      </c>
      <c r="V53" s="467"/>
      <c r="W53" s="467"/>
      <c r="AA53" s="446"/>
      <c r="AB53" s="446"/>
      <c r="AC53" s="446"/>
    </row>
    <row r="54" spans="2:29" ht="12">
      <c r="B54" s="468"/>
      <c r="C54" s="463" t="s">
        <v>330</v>
      </c>
      <c r="D54" s="464">
        <v>0</v>
      </c>
      <c r="E54" s="504">
        <v>0</v>
      </c>
      <c r="F54" s="464">
        <v>0</v>
      </c>
      <c r="G54" s="504">
        <v>0</v>
      </c>
      <c r="H54" s="464">
        <v>4496001</v>
      </c>
      <c r="I54" s="504">
        <v>4657252</v>
      </c>
      <c r="J54" s="464">
        <v>43583548</v>
      </c>
      <c r="K54" s="504">
        <v>32991300</v>
      </c>
      <c r="L54" s="464">
        <v>4219912</v>
      </c>
      <c r="M54" s="504">
        <v>4234681</v>
      </c>
      <c r="N54" s="464">
        <v>0</v>
      </c>
      <c r="O54" s="504">
        <v>0</v>
      </c>
      <c r="P54" s="470">
        <v>52299461</v>
      </c>
      <c r="Q54" s="466">
        <v>41883233</v>
      </c>
      <c r="R54" s="448"/>
      <c r="T54" s="467">
        <v>0</v>
      </c>
      <c r="U54" s="467">
        <v>0</v>
      </c>
      <c r="V54" s="467"/>
      <c r="W54" s="467"/>
      <c r="AA54" s="446"/>
      <c r="AB54" s="446"/>
      <c r="AC54" s="446"/>
    </row>
    <row r="55" spans="2:29" ht="12">
      <c r="B55" s="468"/>
      <c r="C55" s="463" t="s">
        <v>331</v>
      </c>
      <c r="D55" s="464">
        <v>0</v>
      </c>
      <c r="E55" s="504">
        <v>0</v>
      </c>
      <c r="F55" s="464">
        <v>37124077</v>
      </c>
      <c r="G55" s="504">
        <v>46358947</v>
      </c>
      <c r="H55" s="464">
        <v>0</v>
      </c>
      <c r="I55" s="504">
        <v>0</v>
      </c>
      <c r="J55" s="464">
        <v>0</v>
      </c>
      <c r="K55" s="504">
        <v>0</v>
      </c>
      <c r="L55" s="464">
        <v>139613954</v>
      </c>
      <c r="M55" s="504">
        <v>134903163</v>
      </c>
      <c r="N55" s="464">
        <v>0</v>
      </c>
      <c r="O55" s="504">
        <v>0</v>
      </c>
      <c r="P55" s="470">
        <v>176738031</v>
      </c>
      <c r="Q55" s="466">
        <v>181262110</v>
      </c>
      <c r="R55" s="448"/>
      <c r="T55" s="467">
        <v>0</v>
      </c>
      <c r="U55" s="467">
        <v>0</v>
      </c>
      <c r="V55" s="467"/>
      <c r="W55" s="467"/>
      <c r="AA55" s="446"/>
      <c r="AB55" s="446"/>
      <c r="AC55" s="446"/>
    </row>
    <row r="56" spans="2:29" ht="12">
      <c r="B56" s="468"/>
      <c r="C56" s="463" t="s">
        <v>332</v>
      </c>
      <c r="D56" s="464">
        <v>0</v>
      </c>
      <c r="E56" s="504">
        <v>199807</v>
      </c>
      <c r="F56" s="464">
        <v>3719905</v>
      </c>
      <c r="G56" s="504">
        <v>3890937</v>
      </c>
      <c r="H56" s="464">
        <v>0</v>
      </c>
      <c r="I56" s="504">
        <v>0</v>
      </c>
      <c r="J56" s="464">
        <v>19808717</v>
      </c>
      <c r="K56" s="504">
        <v>16696331</v>
      </c>
      <c r="L56" s="464">
        <v>859395</v>
      </c>
      <c r="M56" s="504">
        <v>761267</v>
      </c>
      <c r="N56" s="464">
        <v>0</v>
      </c>
      <c r="O56" s="504">
        <v>0</v>
      </c>
      <c r="P56" s="470">
        <v>24388017</v>
      </c>
      <c r="Q56" s="466">
        <v>21548342</v>
      </c>
      <c r="R56" s="448"/>
      <c r="T56" s="467">
        <v>0</v>
      </c>
      <c r="U56" s="467">
        <v>0</v>
      </c>
      <c r="V56" s="467"/>
      <c r="W56" s="467"/>
      <c r="AA56" s="446"/>
      <c r="AB56" s="446"/>
      <c r="AC56" s="446"/>
    </row>
    <row r="57" spans="2:29" ht="12">
      <c r="B57" s="468"/>
      <c r="C57" s="463" t="s">
        <v>333</v>
      </c>
      <c r="D57" s="464">
        <v>0</v>
      </c>
      <c r="E57" s="504">
        <v>0</v>
      </c>
      <c r="F57" s="464">
        <v>0</v>
      </c>
      <c r="G57" s="504">
        <v>0</v>
      </c>
      <c r="H57" s="464">
        <v>0</v>
      </c>
      <c r="I57" s="504">
        <v>0</v>
      </c>
      <c r="J57" s="464">
        <v>0</v>
      </c>
      <c r="K57" s="504">
        <v>0</v>
      </c>
      <c r="L57" s="464">
        <v>17213824</v>
      </c>
      <c r="M57" s="504">
        <v>18698412</v>
      </c>
      <c r="N57" s="464">
        <v>0</v>
      </c>
      <c r="O57" s="504">
        <v>0</v>
      </c>
      <c r="P57" s="470">
        <v>17213824</v>
      </c>
      <c r="Q57" s="466">
        <v>18698412</v>
      </c>
      <c r="R57" s="448"/>
      <c r="T57" s="467">
        <v>0</v>
      </c>
      <c r="U57" s="467">
        <v>0</v>
      </c>
      <c r="V57" s="467"/>
      <c r="W57" s="467"/>
      <c r="AA57" s="446"/>
      <c r="AB57" s="446"/>
      <c r="AC57" s="446"/>
    </row>
    <row r="58" spans="16:29" ht="12">
      <c r="P58" s="472"/>
      <c r="Q58" s="472"/>
      <c r="R58" s="472"/>
      <c r="U58" s="467"/>
      <c r="V58" s="467"/>
      <c r="W58" s="467"/>
      <c r="AA58" s="446"/>
      <c r="AB58" s="446"/>
      <c r="AC58" s="446"/>
    </row>
    <row r="59" spans="2:30" ht="12">
      <c r="B59" s="462" t="s">
        <v>334</v>
      </c>
      <c r="C59" s="463"/>
      <c r="D59" s="464">
        <v>0</v>
      </c>
      <c r="E59" s="465">
        <v>3387329871</v>
      </c>
      <c r="F59" s="464">
        <v>245215176</v>
      </c>
      <c r="G59" s="469">
        <v>219965035</v>
      </c>
      <c r="H59" s="464">
        <v>370779557</v>
      </c>
      <c r="I59" s="465">
        <v>326036158</v>
      </c>
      <c r="J59" s="464">
        <v>781826068</v>
      </c>
      <c r="K59" s="465">
        <v>799881330</v>
      </c>
      <c r="L59" s="464">
        <v>669591114</v>
      </c>
      <c r="M59" s="465">
        <v>649284281</v>
      </c>
      <c r="N59" s="464">
        <v>0</v>
      </c>
      <c r="O59" s="465">
        <v>-1385659391</v>
      </c>
      <c r="P59" s="470">
        <v>2067411915</v>
      </c>
      <c r="Q59" s="466">
        <v>3996837284</v>
      </c>
      <c r="R59" s="448"/>
      <c r="W59" s="467"/>
      <c r="AA59" s="447"/>
      <c r="AD59" s="467"/>
    </row>
    <row r="60" spans="2:30" ht="12">
      <c r="B60" s="462" t="s">
        <v>335</v>
      </c>
      <c r="C60" s="463"/>
      <c r="D60" s="464">
        <v>0</v>
      </c>
      <c r="E60" s="465">
        <v>3387329871</v>
      </c>
      <c r="F60" s="464">
        <v>245215176</v>
      </c>
      <c r="G60" s="469">
        <v>219965035</v>
      </c>
      <c r="H60" s="464">
        <v>370779557</v>
      </c>
      <c r="I60" s="465">
        <v>326036158</v>
      </c>
      <c r="J60" s="464">
        <v>781826068</v>
      </c>
      <c r="K60" s="465">
        <v>799881330</v>
      </c>
      <c r="L60" s="464">
        <v>669591114</v>
      </c>
      <c r="M60" s="465">
        <v>649284281</v>
      </c>
      <c r="N60" s="464">
        <v>0</v>
      </c>
      <c r="O60" s="465">
        <v>-1385659391</v>
      </c>
      <c r="P60" s="470">
        <v>2067411915</v>
      </c>
      <c r="Q60" s="466">
        <v>3996837284</v>
      </c>
      <c r="R60" s="448"/>
      <c r="W60" s="467"/>
      <c r="AA60" s="447"/>
      <c r="AD60" s="467"/>
    </row>
    <row r="61" spans="2:29" ht="12">
      <c r="B61" s="468"/>
      <c r="C61" s="463" t="s">
        <v>336</v>
      </c>
      <c r="D61" s="464">
        <v>0</v>
      </c>
      <c r="E61" s="504">
        <v>2041622319</v>
      </c>
      <c r="F61" s="464">
        <v>100728542</v>
      </c>
      <c r="G61" s="504">
        <v>82865510</v>
      </c>
      <c r="H61" s="464">
        <v>103404348</v>
      </c>
      <c r="I61" s="504">
        <v>90172688</v>
      </c>
      <c r="J61" s="464">
        <v>145731804</v>
      </c>
      <c r="K61" s="504">
        <v>146498021</v>
      </c>
      <c r="L61" s="464">
        <v>336431842</v>
      </c>
      <c r="M61" s="504">
        <v>323227193</v>
      </c>
      <c r="N61" s="464">
        <v>0</v>
      </c>
      <c r="O61" s="504">
        <v>-1207662870</v>
      </c>
      <c r="P61" s="470">
        <v>686296536</v>
      </c>
      <c r="Q61" s="466">
        <v>1476722861</v>
      </c>
      <c r="R61" s="448"/>
      <c r="T61" s="467">
        <v>0</v>
      </c>
      <c r="U61" s="467">
        <v>0</v>
      </c>
      <c r="V61" s="467"/>
      <c r="W61" s="467"/>
      <c r="AA61" s="446"/>
      <c r="AB61" s="446"/>
      <c r="AC61" s="446"/>
    </row>
    <row r="62" spans="2:29" ht="12">
      <c r="B62" s="468"/>
      <c r="C62" s="463" t="s">
        <v>337</v>
      </c>
      <c r="D62" s="464">
        <v>0</v>
      </c>
      <c r="E62" s="504">
        <v>1726639410</v>
      </c>
      <c r="F62" s="464">
        <v>236579694</v>
      </c>
      <c r="G62" s="504">
        <v>49183508</v>
      </c>
      <c r="H62" s="464">
        <v>163776977</v>
      </c>
      <c r="I62" s="504">
        <v>134179155</v>
      </c>
      <c r="J62" s="464">
        <v>146488536</v>
      </c>
      <c r="K62" s="504">
        <v>217958120</v>
      </c>
      <c r="L62" s="464">
        <v>35723032</v>
      </c>
      <c r="M62" s="504">
        <v>48944655</v>
      </c>
      <c r="N62" s="464">
        <v>0</v>
      </c>
      <c r="O62" s="504">
        <v>181696622</v>
      </c>
      <c r="P62" s="470">
        <v>582568239</v>
      </c>
      <c r="Q62" s="466">
        <v>2358601470</v>
      </c>
      <c r="R62" s="448"/>
      <c r="T62" s="467">
        <v>0</v>
      </c>
      <c r="U62" s="467">
        <v>0</v>
      </c>
      <c r="V62" s="467"/>
      <c r="W62" s="467"/>
      <c r="AA62" s="446"/>
      <c r="AB62" s="446"/>
      <c r="AC62" s="446"/>
    </row>
    <row r="63" spans="2:29" ht="12">
      <c r="B63" s="468"/>
      <c r="C63" s="463" t="s">
        <v>338</v>
      </c>
      <c r="D63" s="464">
        <v>0</v>
      </c>
      <c r="E63" s="504">
        <v>206008557</v>
      </c>
      <c r="F63" s="464">
        <v>0</v>
      </c>
      <c r="G63" s="504">
        <v>0</v>
      </c>
      <c r="H63" s="464">
        <v>0</v>
      </c>
      <c r="I63" s="504">
        <v>0</v>
      </c>
      <c r="J63" s="464">
        <v>25189885</v>
      </c>
      <c r="K63" s="504">
        <v>0</v>
      </c>
      <c r="L63" s="464">
        <v>47439</v>
      </c>
      <c r="M63" s="504">
        <v>49641</v>
      </c>
      <c r="N63" s="464">
        <v>0</v>
      </c>
      <c r="O63" s="504">
        <v>0</v>
      </c>
      <c r="P63" s="470">
        <v>25237324</v>
      </c>
      <c r="Q63" s="466">
        <v>206058198</v>
      </c>
      <c r="R63" s="448"/>
      <c r="T63" s="467">
        <v>0</v>
      </c>
      <c r="U63" s="467">
        <v>0</v>
      </c>
      <c r="V63" s="467"/>
      <c r="W63" s="467"/>
      <c r="AA63" s="446"/>
      <c r="AB63" s="446"/>
      <c r="AC63" s="446"/>
    </row>
    <row r="64" spans="2:29" ht="12">
      <c r="B64" s="468"/>
      <c r="C64" s="463" t="s">
        <v>339</v>
      </c>
      <c r="D64" s="464">
        <v>0</v>
      </c>
      <c r="E64" s="504">
        <v>0</v>
      </c>
      <c r="F64" s="464">
        <v>0</v>
      </c>
      <c r="G64" s="504">
        <v>0</v>
      </c>
      <c r="H64" s="464">
        <v>0</v>
      </c>
      <c r="I64" s="504">
        <v>0</v>
      </c>
      <c r="J64" s="464">
        <v>0</v>
      </c>
      <c r="K64" s="504">
        <v>0</v>
      </c>
      <c r="L64" s="464">
        <v>0</v>
      </c>
      <c r="M64" s="504">
        <v>0</v>
      </c>
      <c r="N64" s="464">
        <v>0</v>
      </c>
      <c r="O64" s="504">
        <v>0</v>
      </c>
      <c r="P64" s="470">
        <v>0</v>
      </c>
      <c r="Q64" s="466">
        <v>0</v>
      </c>
      <c r="R64" s="448"/>
      <c r="T64" s="467">
        <v>0</v>
      </c>
      <c r="U64" s="467">
        <v>0</v>
      </c>
      <c r="V64" s="467"/>
      <c r="W64" s="467"/>
      <c r="AA64" s="446"/>
      <c r="AB64" s="446"/>
      <c r="AC64" s="446"/>
    </row>
    <row r="65" spans="2:29" ht="12">
      <c r="B65" s="468"/>
      <c r="C65" s="463" t="s">
        <v>340</v>
      </c>
      <c r="D65" s="464">
        <v>0</v>
      </c>
      <c r="E65" s="504">
        <v>0</v>
      </c>
      <c r="F65" s="464">
        <v>0</v>
      </c>
      <c r="G65" s="504">
        <v>0</v>
      </c>
      <c r="H65" s="464">
        <v>0</v>
      </c>
      <c r="I65" s="504">
        <v>0</v>
      </c>
      <c r="J65" s="464">
        <v>0</v>
      </c>
      <c r="K65" s="504">
        <v>0</v>
      </c>
      <c r="L65" s="464">
        <v>0</v>
      </c>
      <c r="M65" s="504">
        <v>0</v>
      </c>
      <c r="N65" s="464">
        <v>0</v>
      </c>
      <c r="O65" s="504">
        <v>0</v>
      </c>
      <c r="P65" s="470">
        <v>0</v>
      </c>
      <c r="Q65" s="466">
        <v>0</v>
      </c>
      <c r="R65" s="448"/>
      <c r="T65" s="467">
        <v>0</v>
      </c>
      <c r="U65" s="467">
        <v>0</v>
      </c>
      <c r="V65" s="467"/>
      <c r="W65" s="467"/>
      <c r="AA65" s="446"/>
      <c r="AB65" s="446"/>
      <c r="AC65" s="446"/>
    </row>
    <row r="66" spans="2:29" ht="12">
      <c r="B66" s="468"/>
      <c r="C66" s="463" t="s">
        <v>341</v>
      </c>
      <c r="D66" s="464">
        <v>0</v>
      </c>
      <c r="E66" s="504">
        <v>-586940415</v>
      </c>
      <c r="F66" s="464">
        <v>-92093060</v>
      </c>
      <c r="G66" s="504">
        <v>87916017</v>
      </c>
      <c r="H66" s="464">
        <v>103598232</v>
      </c>
      <c r="I66" s="504">
        <v>101684315</v>
      </c>
      <c r="J66" s="464">
        <v>464415843</v>
      </c>
      <c r="K66" s="504">
        <v>435425189</v>
      </c>
      <c r="L66" s="464">
        <v>297388801</v>
      </c>
      <c r="M66" s="504">
        <v>277062792</v>
      </c>
      <c r="N66" s="464">
        <v>0</v>
      </c>
      <c r="O66" s="504">
        <v>-359693143</v>
      </c>
      <c r="P66" s="470">
        <v>773309816</v>
      </c>
      <c r="Q66" s="466">
        <v>-44545245</v>
      </c>
      <c r="R66" s="448"/>
      <c r="T66" s="467">
        <v>0</v>
      </c>
      <c r="U66" s="467">
        <v>0</v>
      </c>
      <c r="V66" s="467"/>
      <c r="W66" s="467"/>
      <c r="AA66" s="446"/>
      <c r="AB66" s="446"/>
      <c r="AC66" s="446"/>
    </row>
    <row r="67" spans="21:29" ht="12">
      <c r="U67" s="467"/>
      <c r="V67" s="467"/>
      <c r="W67" s="467"/>
      <c r="AA67" s="446"/>
      <c r="AB67" s="446"/>
      <c r="AC67" s="446"/>
    </row>
    <row r="68" spans="2:29" ht="12">
      <c r="B68" s="474" t="s">
        <v>342</v>
      </c>
      <c r="C68" s="463"/>
      <c r="D68" s="464">
        <v>0</v>
      </c>
      <c r="E68" s="504">
        <v>0</v>
      </c>
      <c r="F68" s="464">
        <v>0</v>
      </c>
      <c r="G68" s="504">
        <v>0</v>
      </c>
      <c r="H68" s="464">
        <v>0</v>
      </c>
      <c r="I68" s="504"/>
      <c r="J68" s="464">
        <v>0</v>
      </c>
      <c r="K68" s="504"/>
      <c r="L68" s="464">
        <v>0</v>
      </c>
      <c r="M68" s="504">
        <v>0</v>
      </c>
      <c r="N68" s="464">
        <v>0</v>
      </c>
      <c r="O68" s="504">
        <v>0</v>
      </c>
      <c r="P68" s="470">
        <v>0</v>
      </c>
      <c r="Q68" s="466">
        <v>0</v>
      </c>
      <c r="R68" s="448"/>
      <c r="T68" s="467">
        <v>0</v>
      </c>
      <c r="U68" s="467">
        <v>0</v>
      </c>
      <c r="V68" s="467"/>
      <c r="W68" s="467"/>
      <c r="AA68" s="446"/>
      <c r="AB68" s="446"/>
      <c r="AC68" s="446"/>
    </row>
    <row r="69" spans="16:29" ht="12">
      <c r="P69" s="472"/>
      <c r="Q69" s="472"/>
      <c r="R69" s="472"/>
      <c r="U69" s="467"/>
      <c r="V69" s="467"/>
      <c r="W69" s="467"/>
      <c r="AA69" s="446"/>
      <c r="AB69" s="446"/>
      <c r="AC69" s="446"/>
    </row>
    <row r="70" spans="2:29" ht="12">
      <c r="B70" s="462" t="s">
        <v>343</v>
      </c>
      <c r="C70" s="475"/>
      <c r="D70" s="470">
        <v>0</v>
      </c>
      <c r="E70" s="466">
        <v>5216062752</v>
      </c>
      <c r="F70" s="470">
        <v>595841014</v>
      </c>
      <c r="G70" s="466">
        <v>658318127</v>
      </c>
      <c r="H70" s="470">
        <v>576023516</v>
      </c>
      <c r="I70" s="466">
        <v>486960688</v>
      </c>
      <c r="J70" s="470">
        <v>2014337425</v>
      </c>
      <c r="K70" s="466">
        <v>1980785898</v>
      </c>
      <c r="L70" s="470">
        <v>1119254475</v>
      </c>
      <c r="M70" s="466">
        <v>1076114971</v>
      </c>
      <c r="N70" s="470">
        <v>-19888914</v>
      </c>
      <c r="O70" s="466">
        <v>-1373010745</v>
      </c>
      <c r="P70" s="470">
        <v>4285567516</v>
      </c>
      <c r="Q70" s="466">
        <v>8045231691</v>
      </c>
      <c r="R70" s="448"/>
      <c r="T70" s="467">
        <v>0</v>
      </c>
      <c r="U70" s="467">
        <v>0</v>
      </c>
      <c r="V70" s="467"/>
      <c r="W70" s="467"/>
      <c r="AA70" s="446"/>
      <c r="AB70" s="446"/>
      <c r="AC70" s="446"/>
    </row>
    <row r="71" spans="4:29" ht="12">
      <c r="D71" s="467">
        <v>0</v>
      </c>
      <c r="E71" s="467">
        <v>0</v>
      </c>
      <c r="F71" s="467">
        <v>0</v>
      </c>
      <c r="G71" s="467">
        <v>0</v>
      </c>
      <c r="H71" s="467">
        <v>0</v>
      </c>
      <c r="I71" s="467">
        <v>0</v>
      </c>
      <c r="J71" s="467">
        <v>0</v>
      </c>
      <c r="K71" s="467">
        <v>0</v>
      </c>
      <c r="L71" s="467">
        <v>0</v>
      </c>
      <c r="M71" s="467">
        <v>0</v>
      </c>
      <c r="N71" s="467">
        <v>0</v>
      </c>
      <c r="O71" s="467">
        <v>0</v>
      </c>
      <c r="P71" s="467">
        <v>0</v>
      </c>
      <c r="Q71" s="467">
        <v>0</v>
      </c>
      <c r="R71" s="467"/>
      <c r="U71" s="467"/>
      <c r="V71" s="467"/>
      <c r="W71" s="467"/>
      <c r="AA71" s="446"/>
      <c r="AB71" s="446"/>
      <c r="AC71" s="446"/>
    </row>
    <row r="72" spans="4:30" ht="12">
      <c r="D72" s="467"/>
      <c r="E72" s="467"/>
      <c r="F72" s="467"/>
      <c r="G72" s="467"/>
      <c r="H72" s="467"/>
      <c r="I72" s="467"/>
      <c r="J72" s="467"/>
      <c r="K72" s="467"/>
      <c r="L72" s="467"/>
      <c r="M72" s="467"/>
      <c r="N72" s="467"/>
      <c r="O72" s="467"/>
      <c r="P72" s="467"/>
      <c r="Q72" s="467"/>
      <c r="R72" s="467"/>
      <c r="S72" s="467"/>
      <c r="T72" s="467"/>
      <c r="U72" s="467"/>
      <c r="V72" s="467"/>
      <c r="W72" s="467"/>
      <c r="X72" s="467"/>
      <c r="Y72" s="467"/>
      <c r="Z72" s="467"/>
      <c r="AD72" s="467"/>
    </row>
    <row r="73" spans="4:29" ht="18">
      <c r="D73" s="529" t="s">
        <v>397</v>
      </c>
      <c r="E73" s="530"/>
      <c r="F73" s="530"/>
      <c r="G73" s="530"/>
      <c r="H73" s="530"/>
      <c r="I73" s="530"/>
      <c r="J73" s="530"/>
      <c r="K73" s="530"/>
      <c r="L73" s="530"/>
      <c r="M73" s="530"/>
      <c r="N73" s="530"/>
      <c r="O73" s="530"/>
      <c r="P73" s="530"/>
      <c r="Q73" s="530"/>
      <c r="R73" s="530"/>
      <c r="S73" s="530"/>
      <c r="T73" s="530"/>
      <c r="U73" s="530"/>
      <c r="V73" s="530"/>
      <c r="W73" s="530"/>
      <c r="X73" s="531"/>
      <c r="AA73" s="446"/>
      <c r="AB73" s="446"/>
      <c r="AC73" s="446"/>
    </row>
    <row r="74" spans="2:29" ht="30.75" customHeight="1">
      <c r="B74" s="501" t="s">
        <v>3</v>
      </c>
      <c r="C74" s="502"/>
      <c r="D74" s="509" t="s">
        <v>25</v>
      </c>
      <c r="E74" s="524"/>
      <c r="F74" s="510"/>
      <c r="G74" s="509" t="s">
        <v>10</v>
      </c>
      <c r="H74" s="524"/>
      <c r="I74" s="510"/>
      <c r="J74" s="509" t="s">
        <v>38</v>
      </c>
      <c r="K74" s="524"/>
      <c r="L74" s="510"/>
      <c r="M74" s="509" t="s">
        <v>14</v>
      </c>
      <c r="N74" s="524"/>
      <c r="O74" s="510"/>
      <c r="P74" s="509" t="s">
        <v>12</v>
      </c>
      <c r="Q74" s="524"/>
      <c r="R74" s="510"/>
      <c r="S74" s="509" t="s">
        <v>24</v>
      </c>
      <c r="T74" s="524"/>
      <c r="U74" s="510"/>
      <c r="V74" s="509" t="s">
        <v>292</v>
      </c>
      <c r="W74" s="524"/>
      <c r="X74" s="510"/>
      <c r="AA74" s="446"/>
      <c r="AB74" s="446"/>
      <c r="AC74" s="446"/>
    </row>
    <row r="75" spans="2:29" ht="12">
      <c r="B75" s="476" t="s">
        <v>344</v>
      </c>
      <c r="C75" s="477"/>
      <c r="D75" s="455">
        <v>42735</v>
      </c>
      <c r="E75" s="456">
        <v>42369</v>
      </c>
      <c r="F75" s="456" t="s">
        <v>345</v>
      </c>
      <c r="G75" s="455">
        <v>42369</v>
      </c>
      <c r="H75" s="456">
        <v>42735</v>
      </c>
      <c r="I75" s="456" t="s">
        <v>345</v>
      </c>
      <c r="J75" s="455">
        <v>42735</v>
      </c>
      <c r="K75" s="456">
        <v>42369</v>
      </c>
      <c r="L75" s="456" t="s">
        <v>345</v>
      </c>
      <c r="M75" s="455">
        <v>42735</v>
      </c>
      <c r="N75" s="456">
        <v>42369</v>
      </c>
      <c r="O75" s="456" t="s">
        <v>345</v>
      </c>
      <c r="P75" s="455">
        <v>42735</v>
      </c>
      <c r="Q75" s="456">
        <v>42369</v>
      </c>
      <c r="R75" s="456" t="s">
        <v>345</v>
      </c>
      <c r="S75" s="533">
        <v>42735</v>
      </c>
      <c r="T75" s="456">
        <v>42369</v>
      </c>
      <c r="U75" s="456" t="s">
        <v>345</v>
      </c>
      <c r="V75" s="455">
        <v>42735</v>
      </c>
      <c r="W75" s="456">
        <v>42369</v>
      </c>
      <c r="X75" s="456" t="s">
        <v>345</v>
      </c>
      <c r="AA75" s="446"/>
      <c r="AB75" s="446"/>
      <c r="AC75" s="446"/>
    </row>
    <row r="76" spans="2:29" ht="12">
      <c r="B76" s="478"/>
      <c r="C76" s="479"/>
      <c r="D76" s="481" t="s">
        <v>294</v>
      </c>
      <c r="E76" s="482" t="s">
        <v>294</v>
      </c>
      <c r="F76" s="482" t="s">
        <v>294</v>
      </c>
      <c r="G76" s="481" t="s">
        <v>294</v>
      </c>
      <c r="H76" s="482" t="s">
        <v>294</v>
      </c>
      <c r="I76" s="482" t="s">
        <v>294</v>
      </c>
      <c r="J76" s="481" t="s">
        <v>294</v>
      </c>
      <c r="K76" s="482" t="s">
        <v>294</v>
      </c>
      <c r="L76" s="482" t="s">
        <v>294</v>
      </c>
      <c r="M76" s="481" t="s">
        <v>294</v>
      </c>
      <c r="N76" s="482" t="s">
        <v>294</v>
      </c>
      <c r="O76" s="482" t="s">
        <v>294</v>
      </c>
      <c r="P76" s="481" t="s">
        <v>294</v>
      </c>
      <c r="Q76" s="482" t="s">
        <v>294</v>
      </c>
      <c r="R76" s="482" t="s">
        <v>294</v>
      </c>
      <c r="S76" s="503" t="s">
        <v>294</v>
      </c>
      <c r="T76" s="482" t="s">
        <v>294</v>
      </c>
      <c r="U76" s="482" t="s">
        <v>294</v>
      </c>
      <c r="V76" s="534" t="s">
        <v>294</v>
      </c>
      <c r="W76" s="482" t="s">
        <v>294</v>
      </c>
      <c r="X76" s="482" t="s">
        <v>294</v>
      </c>
      <c r="AA76" s="446"/>
      <c r="AB76" s="446"/>
      <c r="AC76" s="446"/>
    </row>
    <row r="77" spans="2:29" ht="12">
      <c r="B77" s="462" t="s">
        <v>346</v>
      </c>
      <c r="C77" s="483"/>
      <c r="D77" s="484">
        <v>0</v>
      </c>
      <c r="E77" s="485"/>
      <c r="F77" s="485"/>
      <c r="G77" s="484">
        <v>207605200</v>
      </c>
      <c r="H77" s="485">
        <v>212136445</v>
      </c>
      <c r="I77" s="485">
        <v>167629542</v>
      </c>
      <c r="J77" s="484">
        <v>387093920</v>
      </c>
      <c r="K77" s="485">
        <v>305829811</v>
      </c>
      <c r="L77" s="485">
        <v>437032601</v>
      </c>
      <c r="M77" s="484">
        <v>778880285</v>
      </c>
      <c r="N77" s="485">
        <v>778768427</v>
      </c>
      <c r="O77" s="485">
        <v>753385349</v>
      </c>
      <c r="P77" s="484">
        <v>458974301</v>
      </c>
      <c r="Q77" s="485">
        <v>437887044</v>
      </c>
      <c r="R77" s="485">
        <v>401695198</v>
      </c>
      <c r="S77" s="484">
        <v>0</v>
      </c>
      <c r="T77" s="485">
        <v>-3942245</v>
      </c>
      <c r="U77" s="485">
        <v>-2034545</v>
      </c>
      <c r="V77" s="484">
        <v>1832553706</v>
      </c>
      <c r="W77" s="485">
        <v>1730679482</v>
      </c>
      <c r="X77" s="485">
        <v>1757708145</v>
      </c>
      <c r="AA77" s="467">
        <v>0</v>
      </c>
      <c r="AB77" s="467">
        <v>0</v>
      </c>
      <c r="AC77" s="467">
        <v>0</v>
      </c>
    </row>
    <row r="78" spans="2:29" ht="12">
      <c r="B78" s="486"/>
      <c r="C78" s="473" t="s">
        <v>347</v>
      </c>
      <c r="D78" s="484">
        <v>0</v>
      </c>
      <c r="E78" s="485"/>
      <c r="F78" s="485"/>
      <c r="G78" s="484">
        <v>146942061</v>
      </c>
      <c r="H78" s="485">
        <v>157348898</v>
      </c>
      <c r="I78" s="485">
        <v>124403558</v>
      </c>
      <c r="J78" s="484">
        <v>371927879</v>
      </c>
      <c r="K78" s="485">
        <v>305829811</v>
      </c>
      <c r="L78" s="485">
        <v>437032601</v>
      </c>
      <c r="M78" s="484">
        <v>772601727</v>
      </c>
      <c r="N78" s="485">
        <v>769665035</v>
      </c>
      <c r="O78" s="485">
        <v>744236226</v>
      </c>
      <c r="P78" s="484">
        <v>458074936</v>
      </c>
      <c r="Q78" s="485">
        <v>435277054</v>
      </c>
      <c r="R78" s="485">
        <v>392252284</v>
      </c>
      <c r="S78" s="484">
        <v>0</v>
      </c>
      <c r="T78" s="485">
        <v>-3930384</v>
      </c>
      <c r="U78" s="485">
        <v>-2034545</v>
      </c>
      <c r="V78" s="484">
        <v>1749546603</v>
      </c>
      <c r="W78" s="485">
        <v>1664190414</v>
      </c>
      <c r="X78" s="485">
        <v>1695890124</v>
      </c>
      <c r="AA78" s="467">
        <v>0</v>
      </c>
      <c r="AB78" s="467">
        <v>0</v>
      </c>
      <c r="AC78" s="467">
        <v>0</v>
      </c>
    </row>
    <row r="79" spans="2:29" ht="12">
      <c r="B79" s="486"/>
      <c r="C79" s="487" t="s">
        <v>348</v>
      </c>
      <c r="D79" s="488">
        <v>0</v>
      </c>
      <c r="E79" s="489"/>
      <c r="F79" s="489"/>
      <c r="G79" s="488">
        <v>146931948</v>
      </c>
      <c r="H79" s="489">
        <v>118064590</v>
      </c>
      <c r="I79" s="489">
        <v>75488280</v>
      </c>
      <c r="J79" s="488">
        <v>320061268</v>
      </c>
      <c r="K79" s="489">
        <v>250599834</v>
      </c>
      <c r="L79" s="489">
        <v>369739130</v>
      </c>
      <c r="M79" s="488">
        <v>762550451</v>
      </c>
      <c r="N79" s="489">
        <v>762280521</v>
      </c>
      <c r="O79" s="489">
        <v>743649328</v>
      </c>
      <c r="P79" s="488">
        <v>359326082</v>
      </c>
      <c r="Q79" s="489">
        <v>355087025</v>
      </c>
      <c r="R79" s="489">
        <v>325248022</v>
      </c>
      <c r="S79" s="488">
        <v>0</v>
      </c>
      <c r="T79" s="489">
        <v>0</v>
      </c>
      <c r="U79" s="489">
        <v>0</v>
      </c>
      <c r="V79" s="488">
        <v>1588869749</v>
      </c>
      <c r="W79" s="489">
        <v>1486031970</v>
      </c>
      <c r="X79" s="489">
        <v>1514124760</v>
      </c>
      <c r="AA79" s="467">
        <v>0</v>
      </c>
      <c r="AB79" s="467">
        <v>0</v>
      </c>
      <c r="AC79" s="467">
        <v>0</v>
      </c>
    </row>
    <row r="80" spans="2:29" ht="12">
      <c r="B80" s="486"/>
      <c r="C80" s="487" t="s">
        <v>349</v>
      </c>
      <c r="D80" s="488">
        <v>0</v>
      </c>
      <c r="E80" s="489"/>
      <c r="F80" s="489"/>
      <c r="G80" s="488">
        <v>0</v>
      </c>
      <c r="H80" s="489">
        <v>0</v>
      </c>
      <c r="I80" s="489">
        <v>0</v>
      </c>
      <c r="J80" s="488">
        <v>0</v>
      </c>
      <c r="K80" s="489">
        <v>0</v>
      </c>
      <c r="L80" s="489">
        <v>0</v>
      </c>
      <c r="M80" s="488">
        <v>9924392</v>
      </c>
      <c r="N80" s="489">
        <v>7290919</v>
      </c>
      <c r="O80" s="489">
        <v>476853</v>
      </c>
      <c r="P80" s="488">
        <v>17086394</v>
      </c>
      <c r="Q80" s="489">
        <v>13833990</v>
      </c>
      <c r="R80" s="489">
        <v>12603162</v>
      </c>
      <c r="S80" s="488">
        <v>0</v>
      </c>
      <c r="T80" s="489">
        <v>0</v>
      </c>
      <c r="U80" s="489">
        <v>0</v>
      </c>
      <c r="V80" s="488">
        <v>27010786</v>
      </c>
      <c r="W80" s="489">
        <v>21124909</v>
      </c>
      <c r="X80" s="489">
        <v>13080015</v>
      </c>
      <c r="AA80" s="467">
        <v>0</v>
      </c>
      <c r="AB80" s="467">
        <v>0</v>
      </c>
      <c r="AC80" s="467">
        <v>0</v>
      </c>
    </row>
    <row r="81" spans="2:29" ht="12">
      <c r="B81" s="486"/>
      <c r="C81" s="487" t="s">
        <v>350</v>
      </c>
      <c r="D81" s="488">
        <v>0</v>
      </c>
      <c r="E81" s="489"/>
      <c r="F81" s="489"/>
      <c r="G81" s="488">
        <v>10113</v>
      </c>
      <c r="H81" s="489">
        <v>39284308</v>
      </c>
      <c r="I81" s="489">
        <v>48915278</v>
      </c>
      <c r="J81" s="488">
        <v>51866611</v>
      </c>
      <c r="K81" s="489">
        <v>55229977</v>
      </c>
      <c r="L81" s="489">
        <v>67293471</v>
      </c>
      <c r="M81" s="488">
        <v>126884</v>
      </c>
      <c r="N81" s="489">
        <v>93595</v>
      </c>
      <c r="O81" s="489">
        <v>110045</v>
      </c>
      <c r="P81" s="488">
        <v>81662460</v>
      </c>
      <c r="Q81" s="489">
        <v>66356039</v>
      </c>
      <c r="R81" s="489">
        <v>54401100</v>
      </c>
      <c r="S81" s="488">
        <v>0</v>
      </c>
      <c r="T81" s="489">
        <v>-3930384</v>
      </c>
      <c r="U81" s="489">
        <v>-2034545</v>
      </c>
      <c r="V81" s="488">
        <v>133666068</v>
      </c>
      <c r="W81" s="489">
        <v>157033535</v>
      </c>
      <c r="X81" s="489">
        <v>168685349</v>
      </c>
      <c r="AA81" s="467">
        <v>0</v>
      </c>
      <c r="AB81" s="467">
        <v>0</v>
      </c>
      <c r="AC81" s="467">
        <v>0</v>
      </c>
    </row>
    <row r="82" spans="2:24" ht="12" hidden="1">
      <c r="B82" s="486"/>
      <c r="C82" s="487"/>
      <c r="D82" s="488"/>
      <c r="E82" s="489"/>
      <c r="F82" s="489"/>
      <c r="G82" s="488"/>
      <c r="H82" s="489"/>
      <c r="I82" s="489"/>
      <c r="J82" s="488"/>
      <c r="K82" s="489"/>
      <c r="L82" s="489"/>
      <c r="M82" s="488"/>
      <c r="N82" s="489"/>
      <c r="O82" s="489"/>
      <c r="P82" s="488"/>
      <c r="Q82" s="489"/>
      <c r="R82" s="489"/>
      <c r="S82" s="488"/>
      <c r="T82" s="489"/>
      <c r="U82" s="489"/>
      <c r="V82" s="488"/>
      <c r="W82" s="489"/>
      <c r="X82" s="489"/>
    </row>
    <row r="83" spans="2:29" ht="12">
      <c r="B83" s="486"/>
      <c r="C83" s="473" t="s">
        <v>351</v>
      </c>
      <c r="D83" s="488">
        <v>0</v>
      </c>
      <c r="E83" s="489"/>
      <c r="F83" s="489"/>
      <c r="G83" s="488">
        <v>60663139</v>
      </c>
      <c r="H83" s="489">
        <v>54787547</v>
      </c>
      <c r="I83" s="489">
        <v>43225984</v>
      </c>
      <c r="J83" s="488">
        <v>15166041</v>
      </c>
      <c r="K83" s="489">
        <v>0</v>
      </c>
      <c r="L83" s="489">
        <v>0</v>
      </c>
      <c r="M83" s="488">
        <v>6278558</v>
      </c>
      <c r="N83" s="489">
        <v>9103392</v>
      </c>
      <c r="O83" s="489">
        <v>9149123</v>
      </c>
      <c r="P83" s="488">
        <v>899365</v>
      </c>
      <c r="Q83" s="489">
        <v>2609990</v>
      </c>
      <c r="R83" s="489">
        <v>9442914</v>
      </c>
      <c r="S83" s="488">
        <v>0</v>
      </c>
      <c r="T83" s="489">
        <v>-11861</v>
      </c>
      <c r="U83" s="489">
        <v>0</v>
      </c>
      <c r="V83" s="488">
        <v>83007103</v>
      </c>
      <c r="W83" s="489">
        <v>66489068</v>
      </c>
      <c r="X83" s="489">
        <v>61818021</v>
      </c>
      <c r="AA83" s="467">
        <v>0</v>
      </c>
      <c r="AB83" s="467">
        <v>0</v>
      </c>
      <c r="AC83" s="467">
        <v>0</v>
      </c>
    </row>
    <row r="84" spans="4:29" ht="12">
      <c r="D84" s="467"/>
      <c r="E84" s="467"/>
      <c r="F84" s="467"/>
      <c r="G84" s="467"/>
      <c r="H84" s="467"/>
      <c r="I84" s="467"/>
      <c r="J84" s="467"/>
      <c r="K84" s="467"/>
      <c r="L84" s="467"/>
      <c r="M84" s="467"/>
      <c r="N84" s="467"/>
      <c r="O84" s="467"/>
      <c r="P84" s="467"/>
      <c r="Q84" s="467"/>
      <c r="R84" s="467"/>
      <c r="S84" s="467"/>
      <c r="T84" s="467"/>
      <c r="U84" s="467"/>
      <c r="V84" s="467"/>
      <c r="W84" s="467"/>
      <c r="X84" s="467"/>
      <c r="AA84" s="467">
        <v>0</v>
      </c>
      <c r="AB84" s="467">
        <v>0</v>
      </c>
      <c r="AC84" s="467">
        <v>0</v>
      </c>
    </row>
    <row r="85" spans="2:29" ht="12">
      <c r="B85" s="462" t="s">
        <v>352</v>
      </c>
      <c r="C85" s="490"/>
      <c r="D85" s="484">
        <v>0</v>
      </c>
      <c r="E85" s="485"/>
      <c r="F85" s="485"/>
      <c r="G85" s="484">
        <v>-59538589</v>
      </c>
      <c r="H85" s="485">
        <v>-50332370</v>
      </c>
      <c r="I85" s="485">
        <v>-47296150</v>
      </c>
      <c r="J85" s="484">
        <v>-181654011</v>
      </c>
      <c r="K85" s="485">
        <v>-131431046</v>
      </c>
      <c r="L85" s="485">
        <v>-234224494</v>
      </c>
      <c r="M85" s="484">
        <v>-293212188</v>
      </c>
      <c r="N85" s="485">
        <v>-321664855</v>
      </c>
      <c r="O85" s="485">
        <v>-220460069</v>
      </c>
      <c r="P85" s="484">
        <v>-234673612</v>
      </c>
      <c r="Q85" s="485">
        <v>-174512696</v>
      </c>
      <c r="R85" s="485">
        <v>-151707294</v>
      </c>
      <c r="S85" s="484">
        <v>0</v>
      </c>
      <c r="T85" s="485">
        <v>0</v>
      </c>
      <c r="U85" s="485">
        <v>0</v>
      </c>
      <c r="V85" s="484">
        <v>-769078400</v>
      </c>
      <c r="W85" s="485">
        <v>-677940967</v>
      </c>
      <c r="X85" s="485">
        <v>-653688007</v>
      </c>
      <c r="AA85" s="467">
        <v>0</v>
      </c>
      <c r="AB85" s="467">
        <v>0</v>
      </c>
      <c r="AC85" s="467">
        <v>0</v>
      </c>
    </row>
    <row r="86" spans="2:29" ht="12">
      <c r="B86" s="486"/>
      <c r="C86" s="487" t="s">
        <v>353</v>
      </c>
      <c r="D86" s="488">
        <v>0</v>
      </c>
      <c r="E86" s="489"/>
      <c r="F86" s="489"/>
      <c r="G86" s="488">
        <v>-838294</v>
      </c>
      <c r="H86" s="489">
        <v>-1479711</v>
      </c>
      <c r="I86" s="489">
        <v>-5069376</v>
      </c>
      <c r="J86" s="488">
        <v>-112379413</v>
      </c>
      <c r="K86" s="489">
        <v>-57315995</v>
      </c>
      <c r="L86" s="489">
        <v>-155266089</v>
      </c>
      <c r="M86" s="488">
        <v>-131994695</v>
      </c>
      <c r="N86" s="489">
        <v>-162261692</v>
      </c>
      <c r="O86" s="489">
        <v>-80294031</v>
      </c>
      <c r="P86" s="488">
        <v>-65104559</v>
      </c>
      <c r="Q86" s="489">
        <v>-17092514</v>
      </c>
      <c r="R86" s="489">
        <v>-21103383</v>
      </c>
      <c r="S86" s="488">
        <v>1969103</v>
      </c>
      <c r="T86" s="489">
        <v>3103553</v>
      </c>
      <c r="U86" s="489">
        <v>3056025</v>
      </c>
      <c r="V86" s="488">
        <v>-308347858</v>
      </c>
      <c r="W86" s="489">
        <v>-235046359</v>
      </c>
      <c r="X86" s="489">
        <v>-258676854</v>
      </c>
      <c r="AA86" s="467">
        <v>0</v>
      </c>
      <c r="AB86" s="467">
        <v>0</v>
      </c>
      <c r="AC86" s="467">
        <v>0</v>
      </c>
    </row>
    <row r="87" spans="2:29" ht="12">
      <c r="B87" s="486"/>
      <c r="C87" s="487" t="s">
        <v>354</v>
      </c>
      <c r="D87" s="488">
        <v>0</v>
      </c>
      <c r="E87" s="489"/>
      <c r="F87" s="489"/>
      <c r="G87" s="488">
        <v>-49122888</v>
      </c>
      <c r="H87" s="489">
        <v>-39487378</v>
      </c>
      <c r="I87" s="489">
        <v>-31350429</v>
      </c>
      <c r="J87" s="488">
        <v>-49847399</v>
      </c>
      <c r="K87" s="489">
        <v>-61626347</v>
      </c>
      <c r="L87" s="489">
        <v>-58409123</v>
      </c>
      <c r="M87" s="488">
        <v>-47273727</v>
      </c>
      <c r="N87" s="489">
        <v>-62987536</v>
      </c>
      <c r="O87" s="489">
        <v>-33015871</v>
      </c>
      <c r="P87" s="488">
        <v>-98642019</v>
      </c>
      <c r="Q87" s="489">
        <v>-94012661</v>
      </c>
      <c r="R87" s="489">
        <v>-82758971</v>
      </c>
      <c r="S87" s="488">
        <v>0</v>
      </c>
      <c r="T87" s="489">
        <v>0</v>
      </c>
      <c r="U87" s="489">
        <v>0</v>
      </c>
      <c r="V87" s="488">
        <v>-244886033</v>
      </c>
      <c r="W87" s="489">
        <v>-258113922</v>
      </c>
      <c r="X87" s="489">
        <v>-205534394</v>
      </c>
      <c r="AA87" s="467">
        <v>0</v>
      </c>
      <c r="AB87" s="467">
        <v>0</v>
      </c>
      <c r="AC87" s="467">
        <v>0</v>
      </c>
    </row>
    <row r="88" spans="2:29" ht="12">
      <c r="B88" s="486"/>
      <c r="C88" s="487" t="s">
        <v>355</v>
      </c>
      <c r="D88" s="488">
        <v>0</v>
      </c>
      <c r="E88" s="489"/>
      <c r="F88" s="489"/>
      <c r="G88" s="488">
        <v>-2493411</v>
      </c>
      <c r="H88" s="489">
        <v>-883161</v>
      </c>
      <c r="I88" s="489">
        <v>-1832459</v>
      </c>
      <c r="J88" s="488">
        <v>-13705014</v>
      </c>
      <c r="K88" s="489">
        <v>-12466467</v>
      </c>
      <c r="L88" s="489">
        <v>-16037191</v>
      </c>
      <c r="M88" s="488">
        <v>-71929576</v>
      </c>
      <c r="N88" s="489">
        <v>-64562969</v>
      </c>
      <c r="O88" s="489">
        <v>-68739282</v>
      </c>
      <c r="P88" s="488">
        <v>-48855594</v>
      </c>
      <c r="Q88" s="489">
        <v>-43595972</v>
      </c>
      <c r="R88" s="489">
        <v>-35235902</v>
      </c>
      <c r="S88" s="488">
        <v>-1969103</v>
      </c>
      <c r="T88" s="489">
        <v>-3103553</v>
      </c>
      <c r="U88" s="489">
        <v>-3056025</v>
      </c>
      <c r="V88" s="488">
        <v>-138952698</v>
      </c>
      <c r="W88" s="489">
        <v>-124612122</v>
      </c>
      <c r="X88" s="489">
        <v>-124900859</v>
      </c>
      <c r="AA88" s="467">
        <v>0</v>
      </c>
      <c r="AB88" s="467">
        <v>0</v>
      </c>
      <c r="AC88" s="467">
        <v>0</v>
      </c>
    </row>
    <row r="89" spans="2:29" ht="12">
      <c r="B89" s="486"/>
      <c r="C89" s="487" t="s">
        <v>356</v>
      </c>
      <c r="D89" s="488">
        <v>0</v>
      </c>
      <c r="E89" s="489"/>
      <c r="F89" s="489"/>
      <c r="G89" s="488">
        <v>-7083996</v>
      </c>
      <c r="H89" s="489">
        <v>-8482120</v>
      </c>
      <c r="I89" s="489">
        <v>-9043886</v>
      </c>
      <c r="J89" s="488">
        <v>-5722185</v>
      </c>
      <c r="K89" s="489">
        <v>-22237</v>
      </c>
      <c r="L89" s="489">
        <v>-4512091</v>
      </c>
      <c r="M89" s="488">
        <v>-42014190</v>
      </c>
      <c r="N89" s="489">
        <v>-31852658</v>
      </c>
      <c r="O89" s="489">
        <v>-38410885</v>
      </c>
      <c r="P89" s="488">
        <v>-22071440</v>
      </c>
      <c r="Q89" s="489">
        <v>-19811549</v>
      </c>
      <c r="R89" s="489">
        <v>-12609038</v>
      </c>
      <c r="S89" s="488">
        <v>0</v>
      </c>
      <c r="T89" s="489">
        <v>0</v>
      </c>
      <c r="U89" s="489">
        <v>0</v>
      </c>
      <c r="V89" s="488">
        <v>-76891811</v>
      </c>
      <c r="W89" s="489">
        <v>-60168564</v>
      </c>
      <c r="X89" s="489">
        <v>-64575900</v>
      </c>
      <c r="AA89" s="467">
        <v>0</v>
      </c>
      <c r="AB89" s="467">
        <v>0</v>
      </c>
      <c r="AC89" s="467">
        <v>0</v>
      </c>
    </row>
    <row r="90" spans="4:29" ht="12">
      <c r="D90" s="467"/>
      <c r="E90" s="467"/>
      <c r="F90" s="467"/>
      <c r="G90" s="467"/>
      <c r="H90" s="467"/>
      <c r="I90" s="467"/>
      <c r="J90" s="467"/>
      <c r="K90" s="467"/>
      <c r="L90" s="467"/>
      <c r="M90" s="467"/>
      <c r="N90" s="467"/>
      <c r="O90" s="467"/>
      <c r="P90" s="467"/>
      <c r="Q90" s="467"/>
      <c r="R90" s="467"/>
      <c r="S90" s="467"/>
      <c r="T90" s="467"/>
      <c r="U90" s="467"/>
      <c r="V90" s="467"/>
      <c r="W90" s="467"/>
      <c r="X90" s="467"/>
      <c r="AA90" s="467">
        <v>0</v>
      </c>
      <c r="AB90" s="467">
        <v>0</v>
      </c>
      <c r="AC90" s="467">
        <v>0</v>
      </c>
    </row>
    <row r="91" spans="2:29" ht="12">
      <c r="B91" s="462" t="s">
        <v>357</v>
      </c>
      <c r="C91" s="490"/>
      <c r="D91" s="484">
        <v>0</v>
      </c>
      <c r="E91" s="485"/>
      <c r="F91" s="485"/>
      <c r="G91" s="484">
        <v>148066611</v>
      </c>
      <c r="H91" s="485">
        <v>161804075</v>
      </c>
      <c r="I91" s="485">
        <v>120333392</v>
      </c>
      <c r="J91" s="484">
        <v>205439909</v>
      </c>
      <c r="K91" s="485">
        <v>174398765</v>
      </c>
      <c r="L91" s="485">
        <v>202808107</v>
      </c>
      <c r="M91" s="484">
        <v>485668097</v>
      </c>
      <c r="N91" s="485">
        <v>457103572</v>
      </c>
      <c r="O91" s="485">
        <v>532925280</v>
      </c>
      <c r="P91" s="484">
        <v>224300689</v>
      </c>
      <c r="Q91" s="485">
        <v>263374348</v>
      </c>
      <c r="R91" s="485">
        <v>249987904</v>
      </c>
      <c r="S91" s="484">
        <v>0</v>
      </c>
      <c r="T91" s="485">
        <v>-3942245</v>
      </c>
      <c r="U91" s="485">
        <v>-2034545</v>
      </c>
      <c r="V91" s="484">
        <v>1063475306</v>
      </c>
      <c r="W91" s="485">
        <v>1052738515</v>
      </c>
      <c r="X91" s="485">
        <v>1104020138</v>
      </c>
      <c r="AA91" s="467">
        <v>0</v>
      </c>
      <c r="AB91" s="467">
        <v>0</v>
      </c>
      <c r="AC91" s="467">
        <v>0</v>
      </c>
    </row>
    <row r="92" spans="4:29" ht="12">
      <c r="D92" s="467"/>
      <c r="E92" s="467"/>
      <c r="F92" s="467"/>
      <c r="G92" s="467"/>
      <c r="H92" s="467"/>
      <c r="I92" s="467"/>
      <c r="J92" s="467"/>
      <c r="K92" s="467"/>
      <c r="L92" s="467"/>
      <c r="M92" s="467"/>
      <c r="N92" s="467"/>
      <c r="O92" s="467"/>
      <c r="P92" s="467"/>
      <c r="Q92" s="467"/>
      <c r="R92" s="467"/>
      <c r="S92" s="467"/>
      <c r="T92" s="467"/>
      <c r="U92" s="467"/>
      <c r="V92" s="467"/>
      <c r="W92" s="467"/>
      <c r="X92" s="467"/>
      <c r="AA92" s="467">
        <v>0</v>
      </c>
      <c r="AB92" s="467">
        <v>0</v>
      </c>
      <c r="AC92" s="467">
        <v>0</v>
      </c>
    </row>
    <row r="93" spans="2:29" ht="12">
      <c r="B93" s="468"/>
      <c r="C93" s="473" t="s">
        <v>358</v>
      </c>
      <c r="D93" s="488">
        <v>0</v>
      </c>
      <c r="E93" s="489"/>
      <c r="F93" s="489"/>
      <c r="G93" s="488">
        <v>9220995</v>
      </c>
      <c r="H93" s="489">
        <v>3949935</v>
      </c>
      <c r="I93" s="489">
        <v>4717343</v>
      </c>
      <c r="J93" s="488">
        <v>767752</v>
      </c>
      <c r="K93" s="489">
        <v>1029091</v>
      </c>
      <c r="L93" s="489">
        <v>843966</v>
      </c>
      <c r="M93" s="488">
        <v>772531</v>
      </c>
      <c r="N93" s="489">
        <v>5344745</v>
      </c>
      <c r="O93" s="489">
        <v>5763278</v>
      </c>
      <c r="P93" s="488">
        <v>152617</v>
      </c>
      <c r="Q93" s="489">
        <v>431498</v>
      </c>
      <c r="R93" s="489">
        <v>550306</v>
      </c>
      <c r="S93" s="488">
        <v>0</v>
      </c>
      <c r="T93" s="489">
        <v>3632336</v>
      </c>
      <c r="U93" s="489">
        <v>1673387</v>
      </c>
      <c r="V93" s="488">
        <v>10913895</v>
      </c>
      <c r="W93" s="489">
        <v>14387605</v>
      </c>
      <c r="X93" s="489">
        <v>13548280</v>
      </c>
      <c r="AA93" s="467">
        <v>0</v>
      </c>
      <c r="AB93" s="467">
        <v>0</v>
      </c>
      <c r="AC93" s="467">
        <v>0</v>
      </c>
    </row>
    <row r="94" spans="2:29" ht="12">
      <c r="B94" s="468"/>
      <c r="C94" s="473" t="s">
        <v>359</v>
      </c>
      <c r="D94" s="488">
        <v>0</v>
      </c>
      <c r="E94" s="489"/>
      <c r="F94" s="489"/>
      <c r="G94" s="488">
        <v>-45844715</v>
      </c>
      <c r="H94" s="489">
        <v>-56220837</v>
      </c>
      <c r="I94" s="489">
        <v>-40274266</v>
      </c>
      <c r="J94" s="488">
        <v>-10512638</v>
      </c>
      <c r="K94" s="489">
        <v>-11749621</v>
      </c>
      <c r="L94" s="489">
        <v>-14797349</v>
      </c>
      <c r="M94" s="488">
        <v>-15961883</v>
      </c>
      <c r="N94" s="489">
        <v>-20843530</v>
      </c>
      <c r="O94" s="489">
        <v>-20155909</v>
      </c>
      <c r="P94" s="488">
        <v>-18911716</v>
      </c>
      <c r="Q94" s="489">
        <v>-18628501</v>
      </c>
      <c r="R94" s="489">
        <v>-16552441</v>
      </c>
      <c r="S94" s="488">
        <v>0</v>
      </c>
      <c r="T94" s="489">
        <v>0</v>
      </c>
      <c r="U94" s="489">
        <v>0</v>
      </c>
      <c r="V94" s="488">
        <v>-91230952</v>
      </c>
      <c r="W94" s="489">
        <v>-107442489</v>
      </c>
      <c r="X94" s="489">
        <v>-91779965</v>
      </c>
      <c r="AA94" s="467">
        <v>0</v>
      </c>
      <c r="AB94" s="467">
        <v>0</v>
      </c>
      <c r="AC94" s="467">
        <v>0</v>
      </c>
    </row>
    <row r="95" spans="2:29" ht="12">
      <c r="B95" s="468"/>
      <c r="C95" s="473" t="s">
        <v>360</v>
      </c>
      <c r="D95" s="488">
        <v>0</v>
      </c>
      <c r="E95" s="489"/>
      <c r="F95" s="489"/>
      <c r="G95" s="488">
        <v>-19344113</v>
      </c>
      <c r="H95" s="489">
        <v>-23389085</v>
      </c>
      <c r="I95" s="489">
        <v>-22301843</v>
      </c>
      <c r="J95" s="488">
        <v>-12463402</v>
      </c>
      <c r="K95" s="489">
        <v>-10599409</v>
      </c>
      <c r="L95" s="489">
        <v>-12075955</v>
      </c>
      <c r="M95" s="488">
        <v>-33197259</v>
      </c>
      <c r="N95" s="489">
        <v>-29558639</v>
      </c>
      <c r="O95" s="489">
        <v>-24447808</v>
      </c>
      <c r="P95" s="488">
        <v>-43414244</v>
      </c>
      <c r="Q95" s="489">
        <v>-31408734</v>
      </c>
      <c r="R95" s="489">
        <v>-25612492</v>
      </c>
      <c r="S95" s="488">
        <v>0</v>
      </c>
      <c r="T95" s="489">
        <v>309909</v>
      </c>
      <c r="U95" s="489">
        <v>361158</v>
      </c>
      <c r="V95" s="488">
        <v>-108419018</v>
      </c>
      <c r="W95" s="489">
        <v>-94645958</v>
      </c>
      <c r="X95" s="489">
        <v>-84076940</v>
      </c>
      <c r="AA95" s="467">
        <v>0</v>
      </c>
      <c r="AB95" s="467">
        <v>0</v>
      </c>
      <c r="AC95" s="467">
        <v>0</v>
      </c>
    </row>
    <row r="96" spans="4:29" ht="12">
      <c r="D96" s="467"/>
      <c r="E96" s="467"/>
      <c r="F96" s="467"/>
      <c r="G96" s="467"/>
      <c r="H96" s="467"/>
      <c r="I96" s="467"/>
      <c r="J96" s="467"/>
      <c r="K96" s="467"/>
      <c r="L96" s="467"/>
      <c r="M96" s="467"/>
      <c r="N96" s="467"/>
      <c r="O96" s="467"/>
      <c r="P96" s="467"/>
      <c r="Q96" s="467"/>
      <c r="R96" s="467"/>
      <c r="S96" s="467"/>
      <c r="T96" s="467"/>
      <c r="U96" s="467"/>
      <c r="V96" s="467"/>
      <c r="W96" s="467"/>
      <c r="X96" s="467"/>
      <c r="AA96" s="467">
        <v>0</v>
      </c>
      <c r="AB96" s="467">
        <v>0</v>
      </c>
      <c r="AC96" s="467">
        <v>0</v>
      </c>
    </row>
    <row r="97" spans="2:29" ht="12">
      <c r="B97" s="462" t="s">
        <v>361</v>
      </c>
      <c r="C97" s="490"/>
      <c r="D97" s="484">
        <v>0</v>
      </c>
      <c r="E97" s="489"/>
      <c r="F97" s="489"/>
      <c r="G97" s="484">
        <v>92098778</v>
      </c>
      <c r="H97" s="489">
        <v>86144088</v>
      </c>
      <c r="I97" s="489">
        <v>62474626</v>
      </c>
      <c r="J97" s="484">
        <v>183231621</v>
      </c>
      <c r="K97" s="489">
        <v>153078826</v>
      </c>
      <c r="L97" s="489">
        <v>176778769</v>
      </c>
      <c r="M97" s="484">
        <v>437281486</v>
      </c>
      <c r="N97" s="489">
        <v>412046148</v>
      </c>
      <c r="O97" s="489">
        <v>494084841</v>
      </c>
      <c r="P97" s="484">
        <v>162127346</v>
      </c>
      <c r="Q97" s="489">
        <v>213768611</v>
      </c>
      <c r="R97" s="489">
        <v>208373277</v>
      </c>
      <c r="S97" s="484">
        <v>0</v>
      </c>
      <c r="T97" s="489">
        <v>0</v>
      </c>
      <c r="U97" s="489">
        <v>0</v>
      </c>
      <c r="V97" s="484">
        <v>874739231</v>
      </c>
      <c r="W97" s="485">
        <v>865037673</v>
      </c>
      <c r="X97" s="485">
        <v>941711513</v>
      </c>
      <c r="AA97" s="467">
        <v>0</v>
      </c>
      <c r="AB97" s="467">
        <v>0</v>
      </c>
      <c r="AC97" s="467">
        <v>0</v>
      </c>
    </row>
    <row r="98" spans="4:29" ht="12">
      <c r="D98" s="467"/>
      <c r="E98" s="467"/>
      <c r="F98" s="467"/>
      <c r="G98" s="467"/>
      <c r="H98" s="467"/>
      <c r="I98" s="467"/>
      <c r="J98" s="467"/>
      <c r="K98" s="467"/>
      <c r="L98" s="467"/>
      <c r="M98" s="467"/>
      <c r="N98" s="467"/>
      <c r="O98" s="467"/>
      <c r="P98" s="467"/>
      <c r="Q98" s="467"/>
      <c r="R98" s="467"/>
      <c r="S98" s="467"/>
      <c r="T98" s="467"/>
      <c r="U98" s="467"/>
      <c r="V98" s="467"/>
      <c r="W98" s="467"/>
      <c r="X98" s="467"/>
      <c r="AA98" s="467">
        <v>0</v>
      </c>
      <c r="AB98" s="467">
        <v>0</v>
      </c>
      <c r="AC98" s="467">
        <v>0</v>
      </c>
    </row>
    <row r="99" spans="2:29" ht="12">
      <c r="B99" s="486"/>
      <c r="C99" s="473" t="s">
        <v>362</v>
      </c>
      <c r="D99" s="488">
        <v>0</v>
      </c>
      <c r="E99" s="489"/>
      <c r="F99" s="489"/>
      <c r="G99" s="488">
        <v>-30579755</v>
      </c>
      <c r="H99" s="489">
        <v>-34934726</v>
      </c>
      <c r="I99" s="489">
        <v>-23684899</v>
      </c>
      <c r="J99" s="488">
        <v>-20794777</v>
      </c>
      <c r="K99" s="489">
        <v>-21509767</v>
      </c>
      <c r="L99" s="489">
        <v>-26790105</v>
      </c>
      <c r="M99" s="488">
        <v>-42522707</v>
      </c>
      <c r="N99" s="489">
        <v>-39108707</v>
      </c>
      <c r="O99" s="489">
        <v>-43806832</v>
      </c>
      <c r="P99" s="488">
        <v>-46799511</v>
      </c>
      <c r="Q99" s="489">
        <v>-51738067</v>
      </c>
      <c r="R99" s="489">
        <v>-48327434</v>
      </c>
      <c r="S99" s="488">
        <v>0</v>
      </c>
      <c r="T99" s="489">
        <v>0</v>
      </c>
      <c r="U99" s="489">
        <v>0</v>
      </c>
      <c r="V99" s="488">
        <v>-140696750</v>
      </c>
      <c r="W99" s="489">
        <v>-147291267</v>
      </c>
      <c r="X99" s="489">
        <v>-142609270</v>
      </c>
      <c r="AA99" s="467">
        <v>0</v>
      </c>
      <c r="AB99" s="467">
        <v>0</v>
      </c>
      <c r="AC99" s="467">
        <v>0</v>
      </c>
    </row>
    <row r="100" spans="2:29" ht="24">
      <c r="B100" s="486"/>
      <c r="C100" s="473" t="s">
        <v>363</v>
      </c>
      <c r="D100" s="488">
        <v>0</v>
      </c>
      <c r="E100" s="489"/>
      <c r="F100" s="489"/>
      <c r="G100" s="488">
        <v>-34767</v>
      </c>
      <c r="H100" s="489">
        <v>0</v>
      </c>
      <c r="I100" s="489">
        <v>-81595</v>
      </c>
      <c r="J100" s="488">
        <v>-392503</v>
      </c>
      <c r="K100" s="489">
        <v>-13312</v>
      </c>
      <c r="L100" s="489">
        <v>-1154946</v>
      </c>
      <c r="M100" s="488">
        <v>-22678708</v>
      </c>
      <c r="N100" s="489">
        <v>-109012</v>
      </c>
      <c r="O100" s="489">
        <v>-787645</v>
      </c>
      <c r="P100" s="488">
        <v>0</v>
      </c>
      <c r="Q100" s="489">
        <v>-4704314</v>
      </c>
      <c r="R100" s="489">
        <v>-1188617</v>
      </c>
      <c r="S100" s="488">
        <v>0</v>
      </c>
      <c r="T100" s="489">
        <v>0</v>
      </c>
      <c r="U100" s="489">
        <v>0</v>
      </c>
      <c r="V100" s="488">
        <v>-23105978</v>
      </c>
      <c r="W100" s="489">
        <v>-4826638</v>
      </c>
      <c r="X100" s="489">
        <v>-3212803</v>
      </c>
      <c r="AA100" s="467">
        <v>0</v>
      </c>
      <c r="AB100" s="467">
        <v>0</v>
      </c>
      <c r="AC100" s="467">
        <v>0</v>
      </c>
    </row>
    <row r="101" spans="4:29" ht="12">
      <c r="D101" s="467"/>
      <c r="E101" s="467"/>
      <c r="F101" s="467"/>
      <c r="G101" s="467"/>
      <c r="H101" s="467"/>
      <c r="I101" s="467"/>
      <c r="J101" s="467"/>
      <c r="K101" s="467"/>
      <c r="L101" s="467"/>
      <c r="M101" s="467"/>
      <c r="N101" s="467"/>
      <c r="O101" s="467"/>
      <c r="P101" s="467"/>
      <c r="Q101" s="467"/>
      <c r="R101" s="467"/>
      <c r="S101" s="467"/>
      <c r="T101" s="467"/>
      <c r="U101" s="467"/>
      <c r="V101" s="467"/>
      <c r="W101" s="467"/>
      <c r="X101" s="467"/>
      <c r="AA101" s="467">
        <v>0</v>
      </c>
      <c r="AB101" s="467">
        <v>0</v>
      </c>
      <c r="AC101" s="467">
        <v>0</v>
      </c>
    </row>
    <row r="102" spans="2:29" ht="12">
      <c r="B102" s="462" t="s">
        <v>364</v>
      </c>
      <c r="C102" s="490"/>
      <c r="D102" s="484">
        <v>0</v>
      </c>
      <c r="E102" s="485"/>
      <c r="F102" s="485"/>
      <c r="G102" s="484">
        <v>61484256</v>
      </c>
      <c r="H102" s="485">
        <v>51209362</v>
      </c>
      <c r="I102" s="485">
        <v>38708132</v>
      </c>
      <c r="J102" s="484">
        <v>162044341</v>
      </c>
      <c r="K102" s="485">
        <v>131555747</v>
      </c>
      <c r="L102" s="485">
        <v>148833718</v>
      </c>
      <c r="M102" s="484">
        <v>372080071</v>
      </c>
      <c r="N102" s="485">
        <v>372828429</v>
      </c>
      <c r="O102" s="485">
        <v>449490364</v>
      </c>
      <c r="P102" s="484">
        <v>115327835</v>
      </c>
      <c r="Q102" s="485">
        <v>157326230</v>
      </c>
      <c r="R102" s="485">
        <v>158857226</v>
      </c>
      <c r="S102" s="484">
        <v>0</v>
      </c>
      <c r="T102" s="485">
        <v>0</v>
      </c>
      <c r="U102" s="485">
        <v>0</v>
      </c>
      <c r="V102" s="484">
        <v>710936503</v>
      </c>
      <c r="W102" s="485">
        <v>712919768</v>
      </c>
      <c r="X102" s="485">
        <v>795889440</v>
      </c>
      <c r="AA102" s="467">
        <v>0</v>
      </c>
      <c r="AB102" s="467">
        <v>0</v>
      </c>
      <c r="AC102" s="467">
        <v>0</v>
      </c>
    </row>
    <row r="103" spans="2:24" ht="12" hidden="1">
      <c r="B103" s="535"/>
      <c r="C103" s="536"/>
      <c r="D103" s="537"/>
      <c r="E103" s="523"/>
      <c r="F103" s="523"/>
      <c r="G103" s="537"/>
      <c r="H103" s="523"/>
      <c r="I103" s="523"/>
      <c r="J103" s="537"/>
      <c r="K103" s="523"/>
      <c r="L103" s="523"/>
      <c r="M103" s="537"/>
      <c r="N103" s="523"/>
      <c r="O103" s="523"/>
      <c r="P103" s="537"/>
      <c r="Q103" s="523"/>
      <c r="R103" s="523"/>
      <c r="S103" s="537"/>
      <c r="T103" s="523"/>
      <c r="U103" s="523"/>
      <c r="V103" s="537"/>
      <c r="W103" s="523"/>
      <c r="X103" s="523"/>
    </row>
    <row r="104" spans="2:29" ht="12">
      <c r="B104" s="525"/>
      <c r="C104" s="526"/>
      <c r="D104" s="467"/>
      <c r="E104" s="467"/>
      <c r="F104" s="467"/>
      <c r="G104" s="467"/>
      <c r="H104" s="467"/>
      <c r="I104" s="467"/>
      <c r="J104" s="467"/>
      <c r="K104" s="467"/>
      <c r="L104" s="467"/>
      <c r="M104" s="467"/>
      <c r="N104" s="467"/>
      <c r="O104" s="467"/>
      <c r="P104" s="467"/>
      <c r="Q104" s="467"/>
      <c r="R104" s="467"/>
      <c r="S104" s="467"/>
      <c r="T104" s="467"/>
      <c r="U104" s="467"/>
      <c r="V104" s="467"/>
      <c r="W104" s="467"/>
      <c r="X104" s="467"/>
      <c r="AA104" s="467">
        <v>0</v>
      </c>
      <c r="AB104" s="467">
        <v>0</v>
      </c>
      <c r="AC104" s="467">
        <v>0</v>
      </c>
    </row>
    <row r="105" spans="2:29" ht="12">
      <c r="B105" s="462" t="s">
        <v>365</v>
      </c>
      <c r="C105" s="490"/>
      <c r="D105" s="484">
        <v>0</v>
      </c>
      <c r="E105" s="485"/>
      <c r="F105" s="485"/>
      <c r="G105" s="484">
        <v>5281267</v>
      </c>
      <c r="H105" s="485">
        <v>133277754</v>
      </c>
      <c r="I105" s="485">
        <v>-1703723</v>
      </c>
      <c r="J105" s="484">
        <v>-513069</v>
      </c>
      <c r="K105" s="485">
        <v>22320357</v>
      </c>
      <c r="L105" s="485">
        <v>19658005</v>
      </c>
      <c r="M105" s="484">
        <v>-98230553</v>
      </c>
      <c r="N105" s="485">
        <v>-39872136</v>
      </c>
      <c r="O105" s="485">
        <v>-34591411</v>
      </c>
      <c r="P105" s="484">
        <v>-7001481</v>
      </c>
      <c r="Q105" s="485">
        <v>-16392039</v>
      </c>
      <c r="R105" s="485">
        <v>-12653612</v>
      </c>
      <c r="S105" s="484">
        <v>0</v>
      </c>
      <c r="T105" s="485">
        <v>0</v>
      </c>
      <c r="U105" s="485">
        <v>11024797</v>
      </c>
      <c r="V105" s="484">
        <v>-100463836</v>
      </c>
      <c r="W105" s="485">
        <v>99333936</v>
      </c>
      <c r="X105" s="485">
        <v>-18265944</v>
      </c>
      <c r="AA105" s="467">
        <v>0</v>
      </c>
      <c r="AB105" s="467">
        <v>0</v>
      </c>
      <c r="AC105" s="467">
        <v>0</v>
      </c>
    </row>
    <row r="106" spans="2:29" ht="12">
      <c r="B106" s="462"/>
      <c r="C106" s="490" t="s">
        <v>366</v>
      </c>
      <c r="D106" s="484">
        <v>0</v>
      </c>
      <c r="E106" s="485"/>
      <c r="F106" s="485"/>
      <c r="G106" s="484">
        <v>23632633</v>
      </c>
      <c r="H106" s="485">
        <v>75454262</v>
      </c>
      <c r="I106" s="485">
        <v>83671357</v>
      </c>
      <c r="J106" s="484">
        <v>10476279</v>
      </c>
      <c r="K106" s="485">
        <v>10178944</v>
      </c>
      <c r="L106" s="485">
        <v>23653993</v>
      </c>
      <c r="M106" s="484">
        <v>10327720</v>
      </c>
      <c r="N106" s="485">
        <v>3321340</v>
      </c>
      <c r="O106" s="485">
        <v>11379616</v>
      </c>
      <c r="P106" s="484">
        <v>2047160</v>
      </c>
      <c r="Q106" s="485">
        <v>970851</v>
      </c>
      <c r="R106" s="485">
        <v>1062402</v>
      </c>
      <c r="S106" s="484">
        <v>-1323339</v>
      </c>
      <c r="T106" s="485">
        <v>-1971425</v>
      </c>
      <c r="U106" s="485">
        <v>-9126267</v>
      </c>
      <c r="V106" s="484">
        <v>45160453</v>
      </c>
      <c r="W106" s="485">
        <v>87953972</v>
      </c>
      <c r="X106" s="485">
        <v>110641101</v>
      </c>
      <c r="Z106" s="467"/>
      <c r="AA106" s="467">
        <v>0</v>
      </c>
      <c r="AB106" s="467">
        <v>0</v>
      </c>
      <c r="AC106" s="467">
        <v>0</v>
      </c>
    </row>
    <row r="107" spans="2:29" ht="12">
      <c r="B107" s="486"/>
      <c r="C107" s="473" t="s">
        <v>367</v>
      </c>
      <c r="D107" s="488"/>
      <c r="E107" s="489"/>
      <c r="F107" s="489"/>
      <c r="G107" s="488">
        <v>21581841</v>
      </c>
      <c r="H107" s="489">
        <v>75357320</v>
      </c>
      <c r="I107" s="489">
        <v>3480928</v>
      </c>
      <c r="J107" s="488">
        <v>5942136</v>
      </c>
      <c r="K107" s="489">
        <v>7132537</v>
      </c>
      <c r="L107" s="489">
        <v>12088079</v>
      </c>
      <c r="M107" s="488">
        <v>9542080</v>
      </c>
      <c r="N107" s="489">
        <v>2942242</v>
      </c>
      <c r="O107" s="489">
        <v>9848063</v>
      </c>
      <c r="P107" s="488">
        <v>1239481</v>
      </c>
      <c r="Q107" s="489">
        <v>798003</v>
      </c>
      <c r="R107" s="489">
        <v>868225</v>
      </c>
      <c r="S107" s="488"/>
      <c r="T107" s="489"/>
      <c r="U107" s="489">
        <v>443158</v>
      </c>
      <c r="V107" s="488">
        <v>38305538</v>
      </c>
      <c r="W107" s="489">
        <v>86230102</v>
      </c>
      <c r="X107" s="489">
        <v>26728453</v>
      </c>
      <c r="AA107" s="467">
        <v>0</v>
      </c>
      <c r="AB107" s="467">
        <v>0</v>
      </c>
      <c r="AC107" s="467">
        <v>0</v>
      </c>
    </row>
    <row r="108" spans="2:29" ht="12">
      <c r="B108" s="486"/>
      <c r="C108" s="473" t="s">
        <v>368</v>
      </c>
      <c r="D108" s="488">
        <v>0</v>
      </c>
      <c r="E108" s="489"/>
      <c r="F108" s="489"/>
      <c r="G108" s="488">
        <v>2050792</v>
      </c>
      <c r="H108" s="489">
        <v>96942</v>
      </c>
      <c r="I108" s="489">
        <v>80190429</v>
      </c>
      <c r="J108" s="488">
        <v>4534143</v>
      </c>
      <c r="K108" s="489">
        <v>3046407</v>
      </c>
      <c r="L108" s="489">
        <v>11565914</v>
      </c>
      <c r="M108" s="488">
        <v>785640</v>
      </c>
      <c r="N108" s="489">
        <v>379098</v>
      </c>
      <c r="O108" s="489">
        <v>1531553</v>
      </c>
      <c r="P108" s="488">
        <v>807679</v>
      </c>
      <c r="Q108" s="489">
        <v>172848</v>
      </c>
      <c r="R108" s="489">
        <v>194177</v>
      </c>
      <c r="S108" s="488">
        <v>-1323339</v>
      </c>
      <c r="T108" s="489">
        <v>-1971425</v>
      </c>
      <c r="U108" s="489">
        <v>-9569425</v>
      </c>
      <c r="V108" s="488">
        <v>6854915</v>
      </c>
      <c r="W108" s="489">
        <v>1723870</v>
      </c>
      <c r="X108" s="489">
        <v>83912648</v>
      </c>
      <c r="AA108" s="467">
        <v>0</v>
      </c>
      <c r="AB108" s="467">
        <v>0</v>
      </c>
      <c r="AC108" s="467">
        <v>0</v>
      </c>
    </row>
    <row r="109" spans="2:29" ht="12">
      <c r="B109" s="462"/>
      <c r="C109" s="490" t="s">
        <v>369</v>
      </c>
      <c r="D109" s="484">
        <v>0</v>
      </c>
      <c r="E109" s="485"/>
      <c r="F109" s="485"/>
      <c r="G109" s="484">
        <v>-41062872</v>
      </c>
      <c r="H109" s="485">
        <v>-40380160</v>
      </c>
      <c r="I109" s="485">
        <v>-23365735</v>
      </c>
      <c r="J109" s="484">
        <v>-11650696</v>
      </c>
      <c r="K109" s="485">
        <v>-11661217</v>
      </c>
      <c r="L109" s="485">
        <v>-14528800</v>
      </c>
      <c r="M109" s="484">
        <v>-109051496</v>
      </c>
      <c r="N109" s="485">
        <v>-44085917</v>
      </c>
      <c r="O109" s="485">
        <v>-44880587</v>
      </c>
      <c r="P109" s="484">
        <v>-8164654</v>
      </c>
      <c r="Q109" s="485">
        <v>-12234468</v>
      </c>
      <c r="R109" s="485">
        <v>-10024755</v>
      </c>
      <c r="S109" s="484">
        <v>1323339</v>
      </c>
      <c r="T109" s="485">
        <v>1971425</v>
      </c>
      <c r="U109" s="485">
        <v>9126264</v>
      </c>
      <c r="V109" s="484">
        <v>-168606379</v>
      </c>
      <c r="W109" s="485">
        <v>-106390337</v>
      </c>
      <c r="X109" s="485">
        <v>-83673613</v>
      </c>
      <c r="Z109" s="467"/>
      <c r="AA109" s="467">
        <v>0</v>
      </c>
      <c r="AB109" s="467">
        <v>0</v>
      </c>
      <c r="AC109" s="467">
        <v>0</v>
      </c>
    </row>
    <row r="110" spans="2:29" ht="12">
      <c r="B110" s="486"/>
      <c r="C110" s="473" t="s">
        <v>370</v>
      </c>
      <c r="D110" s="488"/>
      <c r="E110" s="489"/>
      <c r="F110" s="489"/>
      <c r="G110" s="488">
        <v>-1435270</v>
      </c>
      <c r="H110" s="489">
        <v>-5338424</v>
      </c>
      <c r="I110" s="489">
        <v>-8088985</v>
      </c>
      <c r="J110" s="488">
        <v>-389902</v>
      </c>
      <c r="K110" s="489">
        <v>-288377</v>
      </c>
      <c r="L110" s="489">
        <v>-1846966</v>
      </c>
      <c r="M110" s="488">
        <v>-11134653</v>
      </c>
      <c r="N110" s="489">
        <v>-8596486</v>
      </c>
      <c r="O110" s="489">
        <v>-6301664</v>
      </c>
      <c r="P110" s="488">
        <v>-3428551</v>
      </c>
      <c r="Q110" s="489">
        <v>-4252551</v>
      </c>
      <c r="R110" s="489">
        <v>-5155512</v>
      </c>
      <c r="S110" s="488">
        <v>0</v>
      </c>
      <c r="T110" s="489">
        <v>0</v>
      </c>
      <c r="U110" s="489"/>
      <c r="V110" s="488">
        <v>-16388376</v>
      </c>
      <c r="W110" s="489">
        <v>-18475838</v>
      </c>
      <c r="X110" s="489">
        <v>-21393127</v>
      </c>
      <c r="AA110" s="467">
        <v>0</v>
      </c>
      <c r="AB110" s="467">
        <v>0</v>
      </c>
      <c r="AC110" s="467">
        <v>0</v>
      </c>
    </row>
    <row r="111" spans="2:29" ht="12">
      <c r="B111" s="486"/>
      <c r="C111" s="473" t="s">
        <v>371</v>
      </c>
      <c r="D111" s="488"/>
      <c r="E111" s="489"/>
      <c r="F111" s="489"/>
      <c r="G111" s="488">
        <v>0</v>
      </c>
      <c r="H111" s="489">
        <v>0</v>
      </c>
      <c r="I111" s="489">
        <v>0</v>
      </c>
      <c r="J111" s="488">
        <v>0</v>
      </c>
      <c r="K111" s="489">
        <v>0</v>
      </c>
      <c r="L111" s="489"/>
      <c r="M111" s="488">
        <v>-91569896</v>
      </c>
      <c r="N111" s="489">
        <v>-71452386</v>
      </c>
      <c r="O111" s="489">
        <v>-74994653</v>
      </c>
      <c r="P111" s="488">
        <v>-2860079</v>
      </c>
      <c r="Q111" s="489">
        <v>-3137072</v>
      </c>
      <c r="R111" s="489">
        <v>-3735298</v>
      </c>
      <c r="S111" s="488">
        <v>0</v>
      </c>
      <c r="T111" s="489">
        <v>0</v>
      </c>
      <c r="U111" s="489"/>
      <c r="V111" s="488">
        <v>-94429975</v>
      </c>
      <c r="W111" s="489">
        <v>-74589458</v>
      </c>
      <c r="X111" s="489">
        <v>-78729951</v>
      </c>
      <c r="AA111" s="467">
        <v>0</v>
      </c>
      <c r="AB111" s="467">
        <v>0</v>
      </c>
      <c r="AC111" s="467">
        <v>0</v>
      </c>
    </row>
    <row r="112" spans="2:29" ht="12">
      <c r="B112" s="486"/>
      <c r="C112" s="473" t="s">
        <v>372</v>
      </c>
      <c r="D112" s="488">
        <v>0</v>
      </c>
      <c r="E112" s="489"/>
      <c r="F112" s="489"/>
      <c r="G112" s="488">
        <v>-39627602</v>
      </c>
      <c r="H112" s="489">
        <v>-35041736</v>
      </c>
      <c r="I112" s="489">
        <v>-15276750</v>
      </c>
      <c r="J112" s="488">
        <v>-11260794</v>
      </c>
      <c r="K112" s="489">
        <v>-11372840</v>
      </c>
      <c r="L112" s="489">
        <v>-12681834</v>
      </c>
      <c r="M112" s="488">
        <v>-6346947</v>
      </c>
      <c r="N112" s="489">
        <v>35962955</v>
      </c>
      <c r="O112" s="489">
        <v>36415730</v>
      </c>
      <c r="P112" s="488">
        <v>-1876024</v>
      </c>
      <c r="Q112" s="489">
        <v>-4844845</v>
      </c>
      <c r="R112" s="489">
        <v>-1133945</v>
      </c>
      <c r="S112" s="488">
        <v>1323339</v>
      </c>
      <c r="T112" s="489">
        <v>1971425</v>
      </c>
      <c r="U112" s="489">
        <v>9126264</v>
      </c>
      <c r="V112" s="488">
        <v>-57788028</v>
      </c>
      <c r="W112" s="489">
        <v>-13325041</v>
      </c>
      <c r="X112" s="489">
        <v>16449465</v>
      </c>
      <c r="AA112" s="467">
        <v>0</v>
      </c>
      <c r="AB112" s="467">
        <v>0</v>
      </c>
      <c r="AC112" s="467">
        <v>0</v>
      </c>
    </row>
    <row r="113" spans="2:29" ht="12">
      <c r="B113" s="486"/>
      <c r="C113" s="473" t="s">
        <v>373</v>
      </c>
      <c r="D113" s="488">
        <v>0</v>
      </c>
      <c r="E113" s="489"/>
      <c r="F113" s="489"/>
      <c r="G113" s="488">
        <v>0</v>
      </c>
      <c r="H113" s="489">
        <v>0</v>
      </c>
      <c r="I113" s="489">
        <v>0</v>
      </c>
      <c r="J113" s="488">
        <v>0</v>
      </c>
      <c r="K113" s="489">
        <v>0</v>
      </c>
      <c r="L113" s="489">
        <v>0</v>
      </c>
      <c r="M113" s="488">
        <v>0</v>
      </c>
      <c r="N113" s="489">
        <v>0</v>
      </c>
      <c r="O113" s="489">
        <v>0</v>
      </c>
      <c r="P113" s="488">
        <v>0</v>
      </c>
      <c r="Q113" s="489">
        <v>0</v>
      </c>
      <c r="R113" s="489">
        <v>0</v>
      </c>
      <c r="S113" s="488">
        <v>0</v>
      </c>
      <c r="T113" s="489">
        <v>0</v>
      </c>
      <c r="U113" s="489">
        <v>0</v>
      </c>
      <c r="V113" s="488">
        <v>0</v>
      </c>
      <c r="W113" s="489">
        <v>0</v>
      </c>
      <c r="X113" s="489">
        <v>0</v>
      </c>
      <c r="AA113" s="467">
        <v>0</v>
      </c>
      <c r="AB113" s="467">
        <v>0</v>
      </c>
      <c r="AC113" s="467">
        <v>0</v>
      </c>
    </row>
    <row r="114" spans="2:29" ht="12">
      <c r="B114" s="486"/>
      <c r="C114" s="473" t="s">
        <v>374</v>
      </c>
      <c r="D114" s="484">
        <v>0</v>
      </c>
      <c r="E114" s="485"/>
      <c r="F114" s="485"/>
      <c r="G114" s="484">
        <v>22711506</v>
      </c>
      <c r="H114" s="485">
        <v>98203652</v>
      </c>
      <c r="I114" s="485">
        <v>-62009345</v>
      </c>
      <c r="J114" s="484">
        <v>661348</v>
      </c>
      <c r="K114" s="485">
        <v>23802630</v>
      </c>
      <c r="L114" s="485">
        <v>10532812</v>
      </c>
      <c r="M114" s="484">
        <v>493223</v>
      </c>
      <c r="N114" s="485">
        <v>892441</v>
      </c>
      <c r="O114" s="485">
        <v>-1090440</v>
      </c>
      <c r="P114" s="484">
        <v>-883987</v>
      </c>
      <c r="Q114" s="485">
        <v>-5128422</v>
      </c>
      <c r="R114" s="485">
        <v>-3691259</v>
      </c>
      <c r="S114" s="484">
        <v>0</v>
      </c>
      <c r="T114" s="485">
        <v>0</v>
      </c>
      <c r="U114" s="485">
        <v>11024800</v>
      </c>
      <c r="V114" s="484">
        <v>22982090</v>
      </c>
      <c r="W114" s="485">
        <v>117770301</v>
      </c>
      <c r="X114" s="485">
        <v>-45233432</v>
      </c>
      <c r="AA114" s="467">
        <v>0</v>
      </c>
      <c r="AB114" s="467">
        <v>0</v>
      </c>
      <c r="AC114" s="467">
        <v>0</v>
      </c>
    </row>
    <row r="115" spans="2:29" ht="12">
      <c r="B115" s="486"/>
      <c r="C115" s="487" t="s">
        <v>375</v>
      </c>
      <c r="D115" s="488">
        <v>0</v>
      </c>
      <c r="E115" s="489"/>
      <c r="F115" s="489"/>
      <c r="G115" s="488">
        <v>53596741</v>
      </c>
      <c r="H115" s="489">
        <v>188314172</v>
      </c>
      <c r="I115" s="489">
        <v>15924492</v>
      </c>
      <c r="J115" s="488">
        <v>17135063</v>
      </c>
      <c r="K115" s="489">
        <v>44422294</v>
      </c>
      <c r="L115" s="489">
        <v>15287550</v>
      </c>
      <c r="M115" s="488">
        <v>2624769</v>
      </c>
      <c r="N115" s="489">
        <v>1875433</v>
      </c>
      <c r="O115" s="489">
        <v>1172568</v>
      </c>
      <c r="P115" s="488">
        <v>22147762</v>
      </c>
      <c r="Q115" s="489">
        <v>2210163</v>
      </c>
      <c r="R115" s="489">
        <v>2845603</v>
      </c>
      <c r="S115" s="488">
        <v>-8754331</v>
      </c>
      <c r="T115" s="489">
        <v>-32404283</v>
      </c>
      <c r="U115" s="489">
        <v>-9007245</v>
      </c>
      <c r="V115" s="488">
        <v>86750004</v>
      </c>
      <c r="W115" s="489">
        <v>204417779</v>
      </c>
      <c r="X115" s="489">
        <v>26222968</v>
      </c>
      <c r="AA115" s="467">
        <v>0</v>
      </c>
      <c r="AB115" s="467">
        <v>0</v>
      </c>
      <c r="AC115" s="467">
        <v>0</v>
      </c>
    </row>
    <row r="116" spans="2:29" ht="12">
      <c r="B116" s="486"/>
      <c r="C116" s="487" t="s">
        <v>376</v>
      </c>
      <c r="D116" s="488">
        <v>0</v>
      </c>
      <c r="E116" s="489"/>
      <c r="F116" s="489"/>
      <c r="G116" s="488">
        <v>-30885235</v>
      </c>
      <c r="H116" s="489">
        <v>-90110520</v>
      </c>
      <c r="I116" s="489">
        <v>-77933837</v>
      </c>
      <c r="J116" s="488">
        <v>-16473715</v>
      </c>
      <c r="K116" s="489">
        <v>-20619664</v>
      </c>
      <c r="L116" s="489">
        <v>-4754738</v>
      </c>
      <c r="M116" s="488">
        <v>-2131546</v>
      </c>
      <c r="N116" s="489">
        <v>-982992</v>
      </c>
      <c r="O116" s="489">
        <v>-2263008</v>
      </c>
      <c r="P116" s="488">
        <v>-23031749</v>
      </c>
      <c r="Q116" s="489">
        <v>-7338585</v>
      </c>
      <c r="R116" s="489">
        <v>-6536862</v>
      </c>
      <c r="S116" s="488">
        <v>8754331</v>
      </c>
      <c r="T116" s="489">
        <v>32404283</v>
      </c>
      <c r="U116" s="489">
        <v>20032045</v>
      </c>
      <c r="V116" s="488">
        <v>-63767914</v>
      </c>
      <c r="W116" s="489">
        <v>-86647478</v>
      </c>
      <c r="X116" s="489">
        <v>-71456400</v>
      </c>
      <c r="AA116" s="467">
        <v>0</v>
      </c>
      <c r="AB116" s="467">
        <v>0</v>
      </c>
      <c r="AC116" s="467">
        <v>0</v>
      </c>
    </row>
    <row r="117" spans="4:29" ht="6.75" customHeight="1">
      <c r="D117" s="467"/>
      <c r="E117" s="467"/>
      <c r="F117" s="467"/>
      <c r="G117" s="467"/>
      <c r="H117" s="467"/>
      <c r="I117" s="467"/>
      <c r="J117" s="467"/>
      <c r="K117" s="467"/>
      <c r="L117" s="467"/>
      <c r="M117" s="467"/>
      <c r="N117" s="467"/>
      <c r="O117" s="467"/>
      <c r="P117" s="467"/>
      <c r="Q117" s="467"/>
      <c r="R117" s="467"/>
      <c r="S117" s="467"/>
      <c r="T117" s="467"/>
      <c r="U117" s="467"/>
      <c r="V117" s="467"/>
      <c r="W117" s="467"/>
      <c r="X117" s="467"/>
      <c r="AA117" s="467">
        <v>0</v>
      </c>
      <c r="AB117" s="467">
        <v>0</v>
      </c>
      <c r="AC117" s="467">
        <v>0</v>
      </c>
    </row>
    <row r="118" spans="2:29" ht="24">
      <c r="B118" s="499"/>
      <c r="C118" s="473" t="s">
        <v>377</v>
      </c>
      <c r="D118" s="488">
        <v>0</v>
      </c>
      <c r="E118" s="489"/>
      <c r="F118" s="489"/>
      <c r="G118" s="488">
        <v>1209140</v>
      </c>
      <c r="H118" s="489">
        <v>2678513</v>
      </c>
      <c r="I118" s="489">
        <v>0</v>
      </c>
      <c r="J118" s="488">
        <v>0</v>
      </c>
      <c r="K118" s="489">
        <v>0</v>
      </c>
      <c r="L118" s="489">
        <v>0</v>
      </c>
      <c r="M118" s="488">
        <v>0</v>
      </c>
      <c r="N118" s="489">
        <v>0</v>
      </c>
      <c r="O118" s="489">
        <v>0</v>
      </c>
      <c r="P118" s="488">
        <v>0</v>
      </c>
      <c r="Q118" s="489">
        <v>0</v>
      </c>
      <c r="R118" s="489">
        <v>0</v>
      </c>
      <c r="S118" s="488">
        <v>0</v>
      </c>
      <c r="T118" s="489">
        <v>0</v>
      </c>
      <c r="U118" s="489">
        <v>0</v>
      </c>
      <c r="V118" s="488">
        <v>1209140</v>
      </c>
      <c r="W118" s="489">
        <v>2678513</v>
      </c>
      <c r="X118" s="489">
        <v>0</v>
      </c>
      <c r="AA118" s="467">
        <v>0</v>
      </c>
      <c r="AB118" s="467">
        <v>0</v>
      </c>
      <c r="AC118" s="467">
        <v>0</v>
      </c>
    </row>
    <row r="119" spans="2:29" ht="12">
      <c r="B119" s="500"/>
      <c r="C119" s="473" t="s">
        <v>378</v>
      </c>
      <c r="D119" s="484">
        <v>0</v>
      </c>
      <c r="E119" s="466"/>
      <c r="F119" s="466"/>
      <c r="G119" s="484">
        <v>-67116</v>
      </c>
      <c r="H119" s="466">
        <v>-428872</v>
      </c>
      <c r="I119" s="466">
        <v>662310</v>
      </c>
      <c r="J119" s="484">
        <v>0</v>
      </c>
      <c r="K119" s="466">
        <v>0</v>
      </c>
      <c r="L119" s="466">
        <v>0</v>
      </c>
      <c r="M119" s="484">
        <v>47188</v>
      </c>
      <c r="N119" s="466">
        <v>-110332</v>
      </c>
      <c r="O119" s="466">
        <v>74183</v>
      </c>
      <c r="P119" s="484">
        <v>19187605</v>
      </c>
      <c r="Q119" s="466">
        <v>144350</v>
      </c>
      <c r="R119" s="466">
        <v>61637</v>
      </c>
      <c r="S119" s="484">
        <v>0</v>
      </c>
      <c r="T119" s="466">
        <v>0</v>
      </c>
      <c r="U119" s="466">
        <v>0</v>
      </c>
      <c r="V119" s="484">
        <v>19167677</v>
      </c>
      <c r="W119" s="466">
        <v>-394854</v>
      </c>
      <c r="X119" s="466">
        <v>798130</v>
      </c>
      <c r="AA119" s="467">
        <v>0</v>
      </c>
      <c r="AB119" s="467">
        <v>0</v>
      </c>
      <c r="AC119" s="467">
        <v>0</v>
      </c>
    </row>
    <row r="120" spans="2:29" ht="12">
      <c r="B120" s="462"/>
      <c r="C120" s="487" t="s">
        <v>379</v>
      </c>
      <c r="D120" s="488"/>
      <c r="E120" s="489"/>
      <c r="F120" s="489"/>
      <c r="G120" s="488">
        <v>0</v>
      </c>
      <c r="H120" s="489">
        <v>0</v>
      </c>
      <c r="I120" s="489">
        <v>707468</v>
      </c>
      <c r="J120" s="488">
        <v>0</v>
      </c>
      <c r="K120" s="489">
        <v>0</v>
      </c>
      <c r="L120" s="489">
        <v>0</v>
      </c>
      <c r="M120" s="488">
        <v>0</v>
      </c>
      <c r="N120" s="489">
        <v>0</v>
      </c>
      <c r="O120" s="489">
        <v>0</v>
      </c>
      <c r="P120" s="488">
        <v>0</v>
      </c>
      <c r="Q120" s="489">
        <v>0</v>
      </c>
      <c r="R120" s="489">
        <v>0</v>
      </c>
      <c r="S120" s="488">
        <v>0</v>
      </c>
      <c r="T120" s="489">
        <v>0</v>
      </c>
      <c r="U120" s="489">
        <v>0</v>
      </c>
      <c r="V120" s="488">
        <v>0</v>
      </c>
      <c r="W120" s="489">
        <v>0</v>
      </c>
      <c r="X120" s="489">
        <v>707468</v>
      </c>
      <c r="AA120" s="467">
        <v>0</v>
      </c>
      <c r="AB120" s="467">
        <v>0</v>
      </c>
      <c r="AC120" s="467">
        <v>0</v>
      </c>
    </row>
    <row r="121" spans="2:29" ht="12">
      <c r="B121" s="462"/>
      <c r="C121" s="487" t="s">
        <v>380</v>
      </c>
      <c r="D121" s="488">
        <v>0</v>
      </c>
      <c r="E121" s="489"/>
      <c r="F121" s="489"/>
      <c r="G121" s="488">
        <v>-67116</v>
      </c>
      <c r="H121" s="489">
        <v>-428872</v>
      </c>
      <c r="I121" s="489">
        <v>-45158</v>
      </c>
      <c r="J121" s="488">
        <v>0</v>
      </c>
      <c r="K121" s="489">
        <v>0</v>
      </c>
      <c r="L121" s="489">
        <v>0</v>
      </c>
      <c r="M121" s="488">
        <v>47188</v>
      </c>
      <c r="N121" s="489">
        <v>-110332</v>
      </c>
      <c r="O121" s="489">
        <v>74183</v>
      </c>
      <c r="P121" s="488">
        <v>19187605</v>
      </c>
      <c r="Q121" s="489">
        <v>144350</v>
      </c>
      <c r="R121" s="489">
        <v>61637</v>
      </c>
      <c r="S121" s="488">
        <v>0</v>
      </c>
      <c r="T121" s="489">
        <v>0</v>
      </c>
      <c r="U121" s="489">
        <v>0</v>
      </c>
      <c r="V121" s="488">
        <v>19167677</v>
      </c>
      <c r="W121" s="489">
        <v>-394854</v>
      </c>
      <c r="X121" s="489">
        <v>90662</v>
      </c>
      <c r="AA121" s="467">
        <v>0</v>
      </c>
      <c r="AB121" s="467">
        <v>0</v>
      </c>
      <c r="AC121" s="467">
        <v>0</v>
      </c>
    </row>
    <row r="122" spans="4:29" ht="6" customHeight="1">
      <c r="D122" s="467"/>
      <c r="E122" s="467"/>
      <c r="F122" s="467"/>
      <c r="G122" s="467"/>
      <c r="H122" s="467"/>
      <c r="I122" s="467"/>
      <c r="J122" s="467"/>
      <c r="K122" s="467"/>
      <c r="L122" s="467"/>
      <c r="M122" s="467"/>
      <c r="N122" s="467"/>
      <c r="O122" s="467"/>
      <c r="P122" s="467"/>
      <c r="Q122" s="467"/>
      <c r="R122" s="467"/>
      <c r="S122" s="467"/>
      <c r="T122" s="467"/>
      <c r="U122" s="467"/>
      <c r="V122" s="467"/>
      <c r="W122" s="467"/>
      <c r="X122" s="467"/>
      <c r="AA122" s="467">
        <v>0</v>
      </c>
      <c r="AB122" s="467">
        <v>0</v>
      </c>
      <c r="AC122" s="467">
        <v>0</v>
      </c>
    </row>
    <row r="123" spans="2:29" ht="12">
      <c r="B123" s="462" t="s">
        <v>381</v>
      </c>
      <c r="C123" s="490"/>
      <c r="D123" s="484">
        <v>0</v>
      </c>
      <c r="E123" s="466"/>
      <c r="F123" s="466"/>
      <c r="G123" s="484">
        <v>67907547</v>
      </c>
      <c r="H123" s="466">
        <v>186736757</v>
      </c>
      <c r="I123" s="466">
        <v>37666719</v>
      </c>
      <c r="J123" s="484">
        <v>161531272</v>
      </c>
      <c r="K123" s="466">
        <v>153876104</v>
      </c>
      <c r="L123" s="466">
        <v>168491723</v>
      </c>
      <c r="M123" s="484">
        <v>273896706</v>
      </c>
      <c r="N123" s="466">
        <v>332845961</v>
      </c>
      <c r="O123" s="466">
        <v>414973136</v>
      </c>
      <c r="P123" s="484">
        <v>127513959</v>
      </c>
      <c r="Q123" s="466">
        <v>141078541</v>
      </c>
      <c r="R123" s="466">
        <v>146265251</v>
      </c>
      <c r="S123" s="484">
        <v>0</v>
      </c>
      <c r="T123" s="466">
        <v>0</v>
      </c>
      <c r="U123" s="466">
        <v>11024797</v>
      </c>
      <c r="V123" s="484">
        <v>630849484</v>
      </c>
      <c r="W123" s="466">
        <v>814537363</v>
      </c>
      <c r="X123" s="466">
        <v>778421626</v>
      </c>
      <c r="AA123" s="467">
        <v>0</v>
      </c>
      <c r="AB123" s="467">
        <v>0</v>
      </c>
      <c r="AC123" s="467">
        <v>0</v>
      </c>
    </row>
    <row r="124" spans="4:29" ht="3.75" customHeight="1">
      <c r="D124" s="467"/>
      <c r="E124" s="467"/>
      <c r="F124" s="467"/>
      <c r="G124" s="467"/>
      <c r="H124" s="467"/>
      <c r="I124" s="467"/>
      <c r="J124" s="467"/>
      <c r="K124" s="467"/>
      <c r="L124" s="467"/>
      <c r="M124" s="467"/>
      <c r="N124" s="467"/>
      <c r="O124" s="467"/>
      <c r="P124" s="467"/>
      <c r="Q124" s="467"/>
      <c r="R124" s="467"/>
      <c r="S124" s="467"/>
      <c r="T124" s="467"/>
      <c r="U124" s="467"/>
      <c r="V124" s="467"/>
      <c r="W124" s="467"/>
      <c r="X124" s="467"/>
      <c r="AA124" s="467">
        <v>0</v>
      </c>
      <c r="AB124" s="467">
        <v>0</v>
      </c>
      <c r="AC124" s="467">
        <v>0</v>
      </c>
    </row>
    <row r="125" spans="2:29" ht="12">
      <c r="B125" s="486"/>
      <c r="C125" s="473" t="s">
        <v>382</v>
      </c>
      <c r="D125" s="488">
        <v>0</v>
      </c>
      <c r="E125" s="489"/>
      <c r="F125" s="489"/>
      <c r="G125" s="488">
        <v>-23095829</v>
      </c>
      <c r="H125" s="489">
        <v>-78511077</v>
      </c>
      <c r="I125" s="489">
        <v>-28903711</v>
      </c>
      <c r="J125" s="488">
        <v>-56307496</v>
      </c>
      <c r="K125" s="489">
        <v>-53206799</v>
      </c>
      <c r="L125" s="489">
        <v>-39386507</v>
      </c>
      <c r="M125" s="488">
        <v>-106927731</v>
      </c>
      <c r="N125" s="489">
        <v>-120949697</v>
      </c>
      <c r="O125" s="489">
        <v>-126151738</v>
      </c>
      <c r="P125" s="488">
        <v>-62967966</v>
      </c>
      <c r="Q125" s="489">
        <v>-42320368</v>
      </c>
      <c r="R125" s="489">
        <v>-32191266</v>
      </c>
      <c r="S125" s="488">
        <v>0</v>
      </c>
      <c r="T125" s="489">
        <v>0</v>
      </c>
      <c r="U125" s="489">
        <v>0</v>
      </c>
      <c r="V125" s="488">
        <v>-249299022</v>
      </c>
      <c r="W125" s="489">
        <v>-294987941</v>
      </c>
      <c r="X125" s="489">
        <v>-226633222</v>
      </c>
      <c r="AA125" s="467">
        <v>0</v>
      </c>
      <c r="AB125" s="467">
        <v>0</v>
      </c>
      <c r="AC125" s="467">
        <v>0</v>
      </c>
    </row>
    <row r="126" spans="4:29" ht="4.5" customHeight="1">
      <c r="D126" s="467"/>
      <c r="E126" s="467"/>
      <c r="F126" s="467"/>
      <c r="G126" s="467"/>
      <c r="H126" s="467"/>
      <c r="I126" s="467"/>
      <c r="J126" s="467"/>
      <c r="K126" s="467"/>
      <c r="L126" s="467"/>
      <c r="M126" s="467"/>
      <c r="N126" s="467"/>
      <c r="O126" s="467"/>
      <c r="P126" s="467"/>
      <c r="Q126" s="467"/>
      <c r="R126" s="467"/>
      <c r="S126" s="467"/>
      <c r="T126" s="467"/>
      <c r="U126" s="467"/>
      <c r="V126" s="467"/>
      <c r="W126" s="467"/>
      <c r="X126" s="467"/>
      <c r="AA126" s="467">
        <v>0</v>
      </c>
      <c r="AB126" s="467">
        <v>0</v>
      </c>
      <c r="AC126" s="467">
        <v>0</v>
      </c>
    </row>
    <row r="127" spans="2:29" ht="12">
      <c r="B127" s="462" t="s">
        <v>383</v>
      </c>
      <c r="C127" s="490"/>
      <c r="D127" s="484">
        <v>0</v>
      </c>
      <c r="E127" s="485"/>
      <c r="F127" s="485"/>
      <c r="G127" s="484">
        <v>44811718</v>
      </c>
      <c r="H127" s="485">
        <v>108225680</v>
      </c>
      <c r="I127" s="485">
        <v>8763008</v>
      </c>
      <c r="J127" s="484">
        <v>105223776</v>
      </c>
      <c r="K127" s="485">
        <v>100669305</v>
      </c>
      <c r="L127" s="485">
        <v>129105216</v>
      </c>
      <c r="M127" s="484">
        <v>166968975</v>
      </c>
      <c r="N127" s="485">
        <v>211896264</v>
      </c>
      <c r="O127" s="485">
        <v>288821398</v>
      </c>
      <c r="P127" s="484">
        <v>64545993</v>
      </c>
      <c r="Q127" s="485">
        <v>98758173</v>
      </c>
      <c r="R127" s="485">
        <v>114073985</v>
      </c>
      <c r="S127" s="484">
        <v>0</v>
      </c>
      <c r="T127" s="485">
        <v>0</v>
      </c>
      <c r="U127" s="485">
        <v>11024797</v>
      </c>
      <c r="V127" s="484">
        <v>381550462</v>
      </c>
      <c r="W127" s="485">
        <v>519549422</v>
      </c>
      <c r="X127" s="485">
        <v>551788404</v>
      </c>
      <c r="AA127" s="467">
        <v>0</v>
      </c>
      <c r="AB127" s="467">
        <v>0</v>
      </c>
      <c r="AC127" s="467">
        <v>0</v>
      </c>
    </row>
    <row r="128" spans="2:29" ht="12">
      <c r="B128" s="486"/>
      <c r="C128" s="473" t="s">
        <v>384</v>
      </c>
      <c r="D128" s="488">
        <v>0</v>
      </c>
      <c r="E128" s="489"/>
      <c r="F128" s="489"/>
      <c r="G128" s="488">
        <v>0</v>
      </c>
      <c r="H128" s="489">
        <v>0</v>
      </c>
      <c r="I128" s="489">
        <v>0</v>
      </c>
      <c r="J128" s="488">
        <v>0</v>
      </c>
      <c r="K128" s="489">
        <v>0</v>
      </c>
      <c r="L128" s="489">
        <v>0</v>
      </c>
      <c r="M128" s="488">
        <v>0</v>
      </c>
      <c r="N128" s="489">
        <v>0</v>
      </c>
      <c r="O128" s="489">
        <v>0</v>
      </c>
      <c r="P128" s="488">
        <v>0</v>
      </c>
      <c r="Q128" s="489">
        <v>0</v>
      </c>
      <c r="R128" s="489">
        <v>0</v>
      </c>
      <c r="S128" s="488">
        <v>0</v>
      </c>
      <c r="T128" s="489">
        <v>0</v>
      </c>
      <c r="U128" s="489">
        <v>0</v>
      </c>
      <c r="V128" s="488">
        <v>0</v>
      </c>
      <c r="W128" s="489">
        <v>0</v>
      </c>
      <c r="X128" s="489"/>
      <c r="AA128" s="467">
        <v>0</v>
      </c>
      <c r="AB128" s="467">
        <v>0</v>
      </c>
      <c r="AC128" s="467">
        <v>0</v>
      </c>
    </row>
    <row r="129" spans="2:29" ht="12">
      <c r="B129" s="462" t="s">
        <v>385</v>
      </c>
      <c r="C129" s="473"/>
      <c r="D129" s="484">
        <v>0</v>
      </c>
      <c r="E129" s="485"/>
      <c r="F129" s="485"/>
      <c r="G129" s="484">
        <v>44811718</v>
      </c>
      <c r="H129" s="485">
        <v>108225680</v>
      </c>
      <c r="I129" s="485">
        <v>8763008</v>
      </c>
      <c r="J129" s="484">
        <v>105223776</v>
      </c>
      <c r="K129" s="485">
        <v>100669305</v>
      </c>
      <c r="L129" s="485">
        <v>129105216</v>
      </c>
      <c r="M129" s="484">
        <v>166968975</v>
      </c>
      <c r="N129" s="485">
        <v>211896264</v>
      </c>
      <c r="O129" s="485">
        <v>288821398</v>
      </c>
      <c r="P129" s="484">
        <v>64545993</v>
      </c>
      <c r="Q129" s="485">
        <v>98758173</v>
      </c>
      <c r="R129" s="485">
        <v>114073985</v>
      </c>
      <c r="S129" s="484">
        <v>0</v>
      </c>
      <c r="T129" s="485">
        <v>0</v>
      </c>
      <c r="U129" s="485">
        <v>11024797</v>
      </c>
      <c r="V129" s="484">
        <v>381550462</v>
      </c>
      <c r="W129" s="485">
        <v>519549422</v>
      </c>
      <c r="X129" s="485">
        <v>551788404</v>
      </c>
      <c r="AA129" s="467">
        <v>0</v>
      </c>
      <c r="AB129" s="467">
        <v>0</v>
      </c>
      <c r="AC129" s="467">
        <v>0</v>
      </c>
    </row>
    <row r="130" spans="4:29" ht="6" customHeight="1">
      <c r="D130" s="467"/>
      <c r="E130" s="467"/>
      <c r="F130" s="467"/>
      <c r="G130" s="467"/>
      <c r="H130" s="467"/>
      <c r="I130" s="467"/>
      <c r="J130" s="467"/>
      <c r="K130" s="467"/>
      <c r="L130" s="467"/>
      <c r="M130" s="467"/>
      <c r="N130" s="467"/>
      <c r="O130" s="467"/>
      <c r="P130" s="467"/>
      <c r="Q130" s="467"/>
      <c r="R130" s="467"/>
      <c r="S130" s="467"/>
      <c r="T130" s="467"/>
      <c r="U130" s="467"/>
      <c r="V130" s="467"/>
      <c r="W130" s="467"/>
      <c r="X130" s="467"/>
      <c r="AA130" s="467">
        <v>0</v>
      </c>
      <c r="AB130" s="467">
        <v>0</v>
      </c>
      <c r="AC130" s="467">
        <v>0</v>
      </c>
    </row>
    <row r="131" spans="2:29" ht="12" hidden="1">
      <c r="B131" s="462"/>
      <c r="C131" s="473" t="s">
        <v>386</v>
      </c>
      <c r="D131" s="484">
        <v>0</v>
      </c>
      <c r="E131" s="485">
        <v>0</v>
      </c>
      <c r="F131" s="485">
        <v>0</v>
      </c>
      <c r="G131" s="484">
        <v>44811718</v>
      </c>
      <c r="H131" s="485">
        <v>108225680</v>
      </c>
      <c r="I131" s="485">
        <v>8763008</v>
      </c>
      <c r="J131" s="484">
        <v>105223776</v>
      </c>
      <c r="K131" s="485">
        <v>100669305</v>
      </c>
      <c r="L131" s="485">
        <v>129105216</v>
      </c>
      <c r="M131" s="484">
        <v>166968975</v>
      </c>
      <c r="N131" s="485">
        <v>211896264</v>
      </c>
      <c r="O131" s="485">
        <v>288821398</v>
      </c>
      <c r="P131" s="484">
        <v>64545993</v>
      </c>
      <c r="Q131" s="485">
        <v>98758173</v>
      </c>
      <c r="R131" s="485">
        <v>114073985</v>
      </c>
      <c r="S131" s="484">
        <v>0</v>
      </c>
      <c r="T131" s="485">
        <v>0</v>
      </c>
      <c r="U131" s="485">
        <v>11024797</v>
      </c>
      <c r="V131" s="484">
        <v>381550462</v>
      </c>
      <c r="W131" s="485">
        <v>519549422</v>
      </c>
      <c r="X131" s="485">
        <v>551788404</v>
      </c>
      <c r="AA131" s="467">
        <v>0</v>
      </c>
      <c r="AB131" s="467">
        <v>0</v>
      </c>
      <c r="AC131" s="467">
        <v>0</v>
      </c>
    </row>
    <row r="132" spans="2:24" ht="12" hidden="1">
      <c r="B132" s="486"/>
      <c r="C132" s="490" t="s">
        <v>387</v>
      </c>
      <c r="D132" s="484"/>
      <c r="E132" s="489"/>
      <c r="F132" s="489"/>
      <c r="G132" s="484"/>
      <c r="H132" s="489"/>
      <c r="I132" s="489"/>
      <c r="J132" s="484"/>
      <c r="K132" s="485"/>
      <c r="L132" s="489"/>
      <c r="M132" s="484"/>
      <c r="N132" s="485"/>
      <c r="O132" s="489"/>
      <c r="P132" s="484"/>
      <c r="Q132" s="485"/>
      <c r="R132" s="489"/>
      <c r="S132" s="484"/>
      <c r="T132" s="485"/>
      <c r="U132" s="489"/>
      <c r="V132" s="484"/>
      <c r="W132" s="485"/>
      <c r="X132" s="485"/>
    </row>
    <row r="133" spans="2:24" ht="12" hidden="1">
      <c r="B133" s="486"/>
      <c r="C133" s="490" t="s">
        <v>388</v>
      </c>
      <c r="D133" s="484"/>
      <c r="E133" s="489"/>
      <c r="F133" s="489"/>
      <c r="G133" s="484"/>
      <c r="H133" s="489"/>
      <c r="I133" s="489"/>
      <c r="J133" s="484"/>
      <c r="K133" s="485"/>
      <c r="L133" s="489"/>
      <c r="M133" s="484"/>
      <c r="N133" s="485"/>
      <c r="O133" s="489"/>
      <c r="P133" s="484"/>
      <c r="Q133" s="485"/>
      <c r="R133" s="489"/>
      <c r="S133" s="484"/>
      <c r="T133" s="485"/>
      <c r="U133" s="489"/>
      <c r="V133" s="484"/>
      <c r="W133" s="485"/>
      <c r="X133" s="485"/>
    </row>
    <row r="134" spans="4:28" ht="12" hidden="1">
      <c r="D134" s="467">
        <v>0</v>
      </c>
      <c r="E134" s="467">
        <v>0</v>
      </c>
      <c r="F134" s="467">
        <v>0</v>
      </c>
      <c r="G134" s="467">
        <v>0</v>
      </c>
      <c r="H134" s="467">
        <v>0</v>
      </c>
      <c r="I134" s="467">
        <v>0</v>
      </c>
      <c r="J134" s="467">
        <v>0</v>
      </c>
      <c r="K134" s="467">
        <v>0</v>
      </c>
      <c r="L134" s="467">
        <v>0</v>
      </c>
      <c r="M134" s="467">
        <v>0</v>
      </c>
      <c r="N134" s="467">
        <v>0</v>
      </c>
      <c r="O134" s="467"/>
      <c r="P134" s="467">
        <v>0</v>
      </c>
      <c r="Q134" s="467">
        <v>0</v>
      </c>
      <c r="R134" s="467"/>
      <c r="S134" s="467">
        <v>0</v>
      </c>
      <c r="T134" s="467">
        <v>0</v>
      </c>
      <c r="U134" s="467"/>
      <c r="V134" s="467">
        <v>0</v>
      </c>
      <c r="W134" s="467"/>
      <c r="X134" s="467">
        <v>0</v>
      </c>
      <c r="AB134" s="446"/>
    </row>
    <row r="135" spans="4:29" ht="12">
      <c r="D135" s="508"/>
      <c r="E135" s="508"/>
      <c r="F135" s="508"/>
      <c r="G135" s="508"/>
      <c r="H135" s="508"/>
      <c r="I135" s="508"/>
      <c r="J135" s="508"/>
      <c r="K135" s="508"/>
      <c r="L135" s="508"/>
      <c r="M135" s="508"/>
      <c r="N135" s="508"/>
      <c r="O135" s="508"/>
      <c r="P135" s="508"/>
      <c r="Q135" s="508"/>
      <c r="R135" s="508"/>
      <c r="S135" s="508"/>
      <c r="T135" s="508"/>
      <c r="U135" s="508"/>
      <c r="V135" s="508"/>
      <c r="W135" s="508"/>
      <c r="X135" s="508"/>
      <c r="AB135" s="446"/>
      <c r="AC135" s="446"/>
    </row>
    <row r="136" spans="4:29" ht="12">
      <c r="D136" s="508"/>
      <c r="E136" s="508"/>
      <c r="F136" s="508"/>
      <c r="G136" s="508"/>
      <c r="H136" s="508"/>
      <c r="I136" s="508"/>
      <c r="J136" s="508"/>
      <c r="K136" s="508"/>
      <c r="L136" s="508"/>
      <c r="M136" s="508"/>
      <c r="N136" s="508"/>
      <c r="O136" s="508"/>
      <c r="P136" s="508"/>
      <c r="Q136" s="508"/>
      <c r="R136" s="508"/>
      <c r="S136" s="508"/>
      <c r="T136" s="508"/>
      <c r="U136" s="508"/>
      <c r="V136" s="508"/>
      <c r="W136" s="508"/>
      <c r="X136" s="508"/>
      <c r="AB136" s="446"/>
      <c r="AC136" s="446"/>
    </row>
    <row r="137" spans="22:29" ht="12">
      <c r="V137" s="467"/>
      <c r="W137" s="467"/>
      <c r="X137" s="467"/>
      <c r="AB137" s="446"/>
      <c r="AC137" s="446"/>
    </row>
    <row r="138" spans="22:29" ht="12">
      <c r="V138" s="467"/>
      <c r="W138" s="467"/>
      <c r="X138" s="467"/>
      <c r="AB138" s="446"/>
      <c r="AC138" s="446"/>
    </row>
    <row r="139" spans="2:29" ht="12">
      <c r="B139" s="501" t="s">
        <v>3</v>
      </c>
      <c r="C139" s="502"/>
      <c r="D139" s="451" t="s">
        <v>25</v>
      </c>
      <c r="E139" s="480"/>
      <c r="F139" s="452"/>
      <c r="G139" s="451" t="s">
        <v>10</v>
      </c>
      <c r="H139" s="480"/>
      <c r="I139" s="452"/>
      <c r="J139" s="451" t="s">
        <v>38</v>
      </c>
      <c r="K139" s="480"/>
      <c r="L139" s="452"/>
      <c r="M139" s="451" t="s">
        <v>14</v>
      </c>
      <c r="N139" s="480"/>
      <c r="O139" s="452"/>
      <c r="P139" s="451" t="s">
        <v>12</v>
      </c>
      <c r="Q139" s="480"/>
      <c r="R139" s="452"/>
      <c r="S139" s="451" t="s">
        <v>24</v>
      </c>
      <c r="T139" s="480"/>
      <c r="U139" s="452"/>
      <c r="V139" s="451" t="s">
        <v>292</v>
      </c>
      <c r="W139" s="480"/>
      <c r="X139" s="452"/>
      <c r="Y139" s="467"/>
      <c r="AA139" s="446"/>
      <c r="AB139" s="446"/>
      <c r="AC139" s="446"/>
    </row>
    <row r="140" spans="2:29" ht="12">
      <c r="B140" s="476" t="s">
        <v>389</v>
      </c>
      <c r="C140" s="477"/>
      <c r="D140" s="455">
        <v>42735</v>
      </c>
      <c r="E140" s="456" t="s">
        <v>390</v>
      </c>
      <c r="F140" s="456" t="s">
        <v>345</v>
      </c>
      <c r="G140" s="455">
        <v>42735</v>
      </c>
      <c r="H140" s="456" t="s">
        <v>390</v>
      </c>
      <c r="I140" s="456" t="s">
        <v>345</v>
      </c>
      <c r="J140" s="455">
        <v>42735</v>
      </c>
      <c r="K140" s="456" t="s">
        <v>390</v>
      </c>
      <c r="L140" s="456" t="s">
        <v>345</v>
      </c>
      <c r="M140" s="455">
        <v>42735</v>
      </c>
      <c r="N140" s="456" t="s">
        <v>390</v>
      </c>
      <c r="O140" s="456" t="s">
        <v>345</v>
      </c>
      <c r="P140" s="455">
        <v>42735</v>
      </c>
      <c r="Q140" s="456" t="s">
        <v>390</v>
      </c>
      <c r="R140" s="456" t="s">
        <v>345</v>
      </c>
      <c r="S140" s="455">
        <v>42735</v>
      </c>
      <c r="T140" s="456" t="s">
        <v>390</v>
      </c>
      <c r="U140" s="456" t="s">
        <v>345</v>
      </c>
      <c r="V140" s="455">
        <v>42735</v>
      </c>
      <c r="W140" s="456" t="s">
        <v>390</v>
      </c>
      <c r="X140" s="456" t="s">
        <v>345</v>
      </c>
      <c r="Y140" s="467"/>
      <c r="AA140" s="446"/>
      <c r="AB140" s="446"/>
      <c r="AC140" s="446"/>
    </row>
    <row r="141" spans="2:29" ht="12">
      <c r="B141" s="478"/>
      <c r="C141" s="479"/>
      <c r="D141" s="481" t="s">
        <v>294</v>
      </c>
      <c r="E141" s="482" t="s">
        <v>294</v>
      </c>
      <c r="F141" s="482" t="s">
        <v>294</v>
      </c>
      <c r="G141" s="481" t="s">
        <v>294</v>
      </c>
      <c r="H141" s="482" t="s">
        <v>294</v>
      </c>
      <c r="I141" s="482" t="s">
        <v>294</v>
      </c>
      <c r="J141" s="481" t="s">
        <v>294</v>
      </c>
      <c r="K141" s="482" t="s">
        <v>294</v>
      </c>
      <c r="L141" s="482" t="s">
        <v>294</v>
      </c>
      <c r="M141" s="481" t="s">
        <v>294</v>
      </c>
      <c r="N141" s="482" t="s">
        <v>294</v>
      </c>
      <c r="O141" s="482" t="s">
        <v>294</v>
      </c>
      <c r="P141" s="481" t="s">
        <v>294</v>
      </c>
      <c r="Q141" s="482" t="s">
        <v>294</v>
      </c>
      <c r="R141" s="482" t="s">
        <v>294</v>
      </c>
      <c r="S141" s="503" t="s">
        <v>294</v>
      </c>
      <c r="T141" s="482" t="s">
        <v>294</v>
      </c>
      <c r="U141" s="482" t="s">
        <v>294</v>
      </c>
      <c r="V141" s="481" t="s">
        <v>294</v>
      </c>
      <c r="W141" s="482" t="s">
        <v>294</v>
      </c>
      <c r="X141" s="482" t="s">
        <v>294</v>
      </c>
      <c r="AA141" s="446"/>
      <c r="AB141" s="446"/>
      <c r="AC141" s="446"/>
    </row>
    <row r="142" spans="17:29" ht="12">
      <c r="Q142" s="504"/>
      <c r="R142" s="505"/>
      <c r="AB142" s="446"/>
      <c r="AC142" s="446"/>
    </row>
    <row r="143" spans="2:29" ht="12">
      <c r="B143" s="462"/>
      <c r="C143" s="487" t="s">
        <v>391</v>
      </c>
      <c r="D143" s="464">
        <v>147723267</v>
      </c>
      <c r="E143" s="464">
        <v>451437274</v>
      </c>
      <c r="F143" s="504">
        <v>239014894</v>
      </c>
      <c r="G143" s="464">
        <v>61734508</v>
      </c>
      <c r="H143" s="464">
        <v>106129177</v>
      </c>
      <c r="I143" s="504">
        <v>79108857</v>
      </c>
      <c r="J143" s="464">
        <v>155045628</v>
      </c>
      <c r="K143" s="464">
        <v>118976796</v>
      </c>
      <c r="L143" s="504">
        <v>187589266</v>
      </c>
      <c r="M143" s="464">
        <v>351848797</v>
      </c>
      <c r="N143" s="464">
        <v>254539609</v>
      </c>
      <c r="O143" s="504">
        <v>364425930</v>
      </c>
      <c r="P143" s="464">
        <v>183401849</v>
      </c>
      <c r="Q143" s="464">
        <v>170273397</v>
      </c>
      <c r="R143" s="504">
        <v>156986993</v>
      </c>
      <c r="S143" s="488">
        <v>-49560</v>
      </c>
      <c r="T143" s="488">
        <v>-2617119</v>
      </c>
      <c r="U143" s="504">
        <v>-407289</v>
      </c>
      <c r="V143" s="488">
        <v>899704489</v>
      </c>
      <c r="W143" s="504">
        <v>1098739134</v>
      </c>
      <c r="X143" s="504">
        <v>1026718651</v>
      </c>
      <c r="AA143" s="467">
        <v>0</v>
      </c>
      <c r="AB143" s="467">
        <v>0</v>
      </c>
      <c r="AC143" s="467">
        <v>0</v>
      </c>
    </row>
    <row r="144" spans="2:29" ht="12">
      <c r="B144" s="462"/>
      <c r="C144" s="487" t="s">
        <v>392</v>
      </c>
      <c r="D144" s="464">
        <v>-45466005</v>
      </c>
      <c r="E144" s="464">
        <v>-132211583</v>
      </c>
      <c r="F144" s="504">
        <v>34558119</v>
      </c>
      <c r="G144" s="464">
        <v>-23011097</v>
      </c>
      <c r="H144" s="464">
        <v>-78645571</v>
      </c>
      <c r="I144" s="504">
        <v>-56312879</v>
      </c>
      <c r="J144" s="464">
        <v>-17599694</v>
      </c>
      <c r="K144" s="464">
        <v>-4610998</v>
      </c>
      <c r="L144" s="504">
        <v>-24096560</v>
      </c>
      <c r="M144" s="464">
        <v>-74674288</v>
      </c>
      <c r="N144" s="464">
        <v>-159371575</v>
      </c>
      <c r="O144" s="504">
        <v>-185214366</v>
      </c>
      <c r="P144" s="464">
        <v>27529212</v>
      </c>
      <c r="Q144" s="464">
        <v>-56503902</v>
      </c>
      <c r="R144" s="504">
        <v>-18336629</v>
      </c>
      <c r="S144" s="488">
        <v>0</v>
      </c>
      <c r="T144" s="488">
        <v>-114333695</v>
      </c>
      <c r="U144" s="504">
        <v>-107704873</v>
      </c>
      <c r="V144" s="488">
        <v>-133221872</v>
      </c>
      <c r="W144" s="504">
        <v>-545677324</v>
      </c>
      <c r="X144" s="504">
        <v>-357107188</v>
      </c>
      <c r="AA144" s="467">
        <v>0</v>
      </c>
      <c r="AB144" s="467">
        <v>0</v>
      </c>
      <c r="AC144" s="467">
        <v>0</v>
      </c>
    </row>
    <row r="145" spans="2:29" ht="12">
      <c r="B145" s="462"/>
      <c r="C145" s="487" t="s">
        <v>393</v>
      </c>
      <c r="D145" s="464">
        <v>-152507855</v>
      </c>
      <c r="E145" s="464">
        <v>-320808291</v>
      </c>
      <c r="F145" s="504">
        <v>-281839416</v>
      </c>
      <c r="G145" s="464">
        <v>-9364296</v>
      </c>
      <c r="H145" s="464">
        <v>-20192869</v>
      </c>
      <c r="I145" s="504">
        <v>-18507611</v>
      </c>
      <c r="J145" s="464">
        <v>-108595502</v>
      </c>
      <c r="K145" s="464">
        <v>-159800756</v>
      </c>
      <c r="L145" s="504">
        <v>-122230027</v>
      </c>
      <c r="M145" s="464">
        <v>-204150609</v>
      </c>
      <c r="N145" s="464">
        <v>-259847758</v>
      </c>
      <c r="O145" s="504">
        <v>-151340517</v>
      </c>
      <c r="P145" s="464">
        <v>-83592396</v>
      </c>
      <c r="Q145" s="464">
        <v>-153855492</v>
      </c>
      <c r="R145" s="504">
        <v>-109291615</v>
      </c>
      <c r="S145" s="488">
        <v>0</v>
      </c>
      <c r="T145" s="488">
        <v>116874513</v>
      </c>
      <c r="U145" s="504">
        <v>108112444</v>
      </c>
      <c r="V145" s="488">
        <v>-558210658</v>
      </c>
      <c r="W145" s="504">
        <v>-797630653</v>
      </c>
      <c r="X145" s="504">
        <v>-575096742</v>
      </c>
      <c r="AA145" s="467">
        <v>0</v>
      </c>
      <c r="AB145" s="467">
        <v>0</v>
      </c>
      <c r="AC145" s="467">
        <v>0</v>
      </c>
    </row>
    <row r="146" spans="22:29" ht="12">
      <c r="V146" s="467"/>
      <c r="W146" s="467"/>
      <c r="X146" s="467"/>
      <c r="AA146" s="446"/>
      <c r="AB146" s="446"/>
      <c r="AC146" s="446"/>
    </row>
    <row r="147" spans="22:29" ht="12">
      <c r="V147" s="467"/>
      <c r="W147" s="467"/>
      <c r="X147" s="467"/>
      <c r="AA147" s="446"/>
      <c r="AB147" s="446"/>
      <c r="AC147" s="446"/>
    </row>
    <row r="148" spans="22:29" ht="12">
      <c r="V148" s="467"/>
      <c r="W148" s="467"/>
      <c r="X148" s="467"/>
      <c r="AA148" s="446"/>
      <c r="AB148" s="446"/>
      <c r="AC148" s="446"/>
    </row>
    <row r="149" spans="22:29" ht="12">
      <c r="V149" s="467"/>
      <c r="W149" s="467"/>
      <c r="X149" s="467"/>
      <c r="AA149" s="446"/>
      <c r="AB149" s="446"/>
      <c r="AC149" s="446"/>
    </row>
    <row r="150" spans="22:29" ht="12">
      <c r="V150" s="467"/>
      <c r="W150" s="467"/>
      <c r="X150" s="467"/>
      <c r="AA150" s="446"/>
      <c r="AB150" s="446"/>
      <c r="AC150" s="446"/>
    </row>
    <row r="151" spans="22:29" ht="12">
      <c r="V151" s="467"/>
      <c r="W151" s="467"/>
      <c r="X151" s="467"/>
      <c r="AA151" s="446"/>
      <c r="AB151" s="446"/>
      <c r="AC151" s="446"/>
    </row>
    <row r="152" spans="22:29" ht="12">
      <c r="V152" s="467"/>
      <c r="W152" s="467"/>
      <c r="X152" s="467"/>
      <c r="AA152" s="446"/>
      <c r="AB152" s="446"/>
      <c r="AC152" s="446"/>
    </row>
    <row r="153" spans="4:29" ht="12" hidden="1">
      <c r="D153" s="467">
        <v>0</v>
      </c>
      <c r="E153" s="467">
        <v>0</v>
      </c>
      <c r="F153" s="467"/>
      <c r="G153" s="467">
        <v>-146120944</v>
      </c>
      <c r="H153" s="467">
        <v>-160927083</v>
      </c>
      <c r="I153" s="467"/>
      <c r="J153" s="467">
        <v>-225049579</v>
      </c>
      <c r="K153" s="467">
        <v>-174274064</v>
      </c>
      <c r="L153" s="467"/>
      <c r="M153" s="467">
        <v>-406800214</v>
      </c>
      <c r="N153" s="467">
        <v>-405939998</v>
      </c>
      <c r="O153" s="467"/>
      <c r="P153" s="467">
        <v>-343646466</v>
      </c>
      <c r="Q153" s="467">
        <v>-280560814</v>
      </c>
      <c r="R153" s="467"/>
      <c r="S153" s="467">
        <v>0</v>
      </c>
      <c r="T153" s="467">
        <v>3942245</v>
      </c>
      <c r="U153" s="467"/>
      <c r="V153" s="467">
        <v>-1121617203</v>
      </c>
      <c r="W153" s="467">
        <v>-961818705</v>
      </c>
      <c r="X153" s="467"/>
      <c r="AA153" s="446"/>
      <c r="AB153" s="446"/>
      <c r="AC153" s="446"/>
    </row>
    <row r="154" spans="26:29" ht="12" hidden="1">
      <c r="Z154" s="467"/>
      <c r="AC154" s="446"/>
    </row>
    <row r="155" ht="12" hidden="1"/>
  </sheetData>
  <sheetProtection/>
  <mergeCells count="41">
    <mergeCell ref="B140:C141"/>
    <mergeCell ref="V74:X74"/>
    <mergeCell ref="B75:C76"/>
    <mergeCell ref="B139:C139"/>
    <mergeCell ref="D139:F139"/>
    <mergeCell ref="G139:I139"/>
    <mergeCell ref="J139:L139"/>
    <mergeCell ref="M139:O139"/>
    <mergeCell ref="P139:R139"/>
    <mergeCell ref="S139:U139"/>
    <mergeCell ref="V139:X139"/>
    <mergeCell ref="P36:Q36"/>
    <mergeCell ref="B37:C38"/>
    <mergeCell ref="D73:X73"/>
    <mergeCell ref="B74:C74"/>
    <mergeCell ref="D74:F74"/>
    <mergeCell ref="G74:I74"/>
    <mergeCell ref="J74:L74"/>
    <mergeCell ref="M74:O74"/>
    <mergeCell ref="P74:R74"/>
    <mergeCell ref="S74:U74"/>
    <mergeCell ref="B4:C5"/>
    <mergeCell ref="B35:C35"/>
    <mergeCell ref="D35:Q35"/>
    <mergeCell ref="B36:C36"/>
    <mergeCell ref="D36:E36"/>
    <mergeCell ref="F36:G36"/>
    <mergeCell ref="H36:I36"/>
    <mergeCell ref="J36:K36"/>
    <mergeCell ref="L36:M36"/>
    <mergeCell ref="N36:O36"/>
    <mergeCell ref="B2:C2"/>
    <mergeCell ref="D2:Q2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B1:AI14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.57421875" style="446" customWidth="1"/>
    <col min="2" max="2" width="2.8515625" style="446" customWidth="1"/>
    <col min="3" max="3" width="70.140625" style="446" customWidth="1"/>
    <col min="4" max="32" width="14.8515625" style="446" customWidth="1"/>
    <col min="33" max="34" width="12.00390625" style="446" bestFit="1" customWidth="1"/>
    <col min="35" max="35" width="11.421875" style="446" bestFit="1" customWidth="1"/>
    <col min="36" max="36" width="16.421875" style="446" bestFit="1" customWidth="1"/>
    <col min="37" max="37" width="16.421875" style="446" customWidth="1"/>
    <col min="38" max="38" width="13.421875" style="446" bestFit="1" customWidth="1"/>
    <col min="39" max="39" width="11.421875" style="446" customWidth="1"/>
    <col min="40" max="40" width="15.8515625" style="446" bestFit="1" customWidth="1"/>
    <col min="41" max="16384" width="11.421875" style="446" customWidth="1"/>
  </cols>
  <sheetData>
    <row r="1" spans="18:19" ht="12">
      <c r="R1" s="467"/>
      <c r="S1" s="467"/>
    </row>
    <row r="2" spans="2:19" ht="18" customHeight="1">
      <c r="B2" s="462" t="s">
        <v>398</v>
      </c>
      <c r="C2" s="538"/>
      <c r="D2" s="529" t="s">
        <v>23</v>
      </c>
      <c r="E2" s="530"/>
      <c r="F2" s="530"/>
      <c r="G2" s="530"/>
      <c r="H2" s="530"/>
      <c r="I2" s="530"/>
      <c r="J2" s="530"/>
      <c r="K2" s="530"/>
      <c r="L2" s="530"/>
      <c r="M2" s="530"/>
      <c r="N2" s="530"/>
      <c r="O2" s="530"/>
      <c r="P2" s="530"/>
      <c r="Q2" s="531"/>
      <c r="R2" s="467"/>
      <c r="S2" s="467"/>
    </row>
    <row r="3" spans="2:19" ht="12" customHeight="1">
      <c r="B3" s="449" t="s">
        <v>3</v>
      </c>
      <c r="C3" s="450"/>
      <c r="D3" s="509" t="s">
        <v>25</v>
      </c>
      <c r="E3" s="510"/>
      <c r="F3" s="509" t="s">
        <v>10</v>
      </c>
      <c r="G3" s="510"/>
      <c r="H3" s="509" t="s">
        <v>38</v>
      </c>
      <c r="I3" s="510"/>
      <c r="J3" s="509" t="s">
        <v>14</v>
      </c>
      <c r="K3" s="510"/>
      <c r="L3" s="509" t="s">
        <v>12</v>
      </c>
      <c r="M3" s="510"/>
      <c r="N3" s="509" t="s">
        <v>24</v>
      </c>
      <c r="O3" s="510"/>
      <c r="P3" s="509" t="s">
        <v>292</v>
      </c>
      <c r="Q3" s="510"/>
      <c r="R3" s="467"/>
      <c r="S3" s="467"/>
    </row>
    <row r="4" spans="2:19" ht="12" customHeight="1">
      <c r="B4" s="453" t="s">
        <v>293</v>
      </c>
      <c r="C4" s="454"/>
      <c r="D4" s="455">
        <v>42735</v>
      </c>
      <c r="E4" s="456">
        <v>42369</v>
      </c>
      <c r="F4" s="455">
        <v>42735</v>
      </c>
      <c r="G4" s="456">
        <v>42369</v>
      </c>
      <c r="H4" s="455">
        <v>42735</v>
      </c>
      <c r="I4" s="456">
        <v>42369</v>
      </c>
      <c r="J4" s="455">
        <v>42735</v>
      </c>
      <c r="K4" s="456">
        <v>42369</v>
      </c>
      <c r="L4" s="455">
        <v>42735</v>
      </c>
      <c r="M4" s="456">
        <v>42369</v>
      </c>
      <c r="N4" s="455">
        <v>42735</v>
      </c>
      <c r="O4" s="456">
        <v>42369</v>
      </c>
      <c r="P4" s="455">
        <v>42735</v>
      </c>
      <c r="Q4" s="456">
        <v>42369</v>
      </c>
      <c r="R4" s="467"/>
      <c r="S4" s="467"/>
    </row>
    <row r="5" spans="2:19" ht="12">
      <c r="B5" s="457"/>
      <c r="C5" s="458"/>
      <c r="D5" s="459" t="s">
        <v>294</v>
      </c>
      <c r="E5" s="461" t="s">
        <v>294</v>
      </c>
      <c r="F5" s="459" t="s">
        <v>294</v>
      </c>
      <c r="G5" s="461" t="s">
        <v>294</v>
      </c>
      <c r="H5" s="459" t="s">
        <v>294</v>
      </c>
      <c r="I5" s="461" t="s">
        <v>294</v>
      </c>
      <c r="J5" s="459" t="s">
        <v>294</v>
      </c>
      <c r="K5" s="461" t="s">
        <v>294</v>
      </c>
      <c r="L5" s="459" t="s">
        <v>294</v>
      </c>
      <c r="M5" s="461" t="s">
        <v>294</v>
      </c>
      <c r="N5" s="459" t="s">
        <v>294</v>
      </c>
      <c r="O5" s="461" t="s">
        <v>294</v>
      </c>
      <c r="P5" s="459" t="s">
        <v>294</v>
      </c>
      <c r="Q5" s="461" t="s">
        <v>294</v>
      </c>
      <c r="R5" s="467"/>
      <c r="S5" s="467"/>
    </row>
    <row r="6" spans="2:22" ht="12">
      <c r="B6" s="462" t="s">
        <v>295</v>
      </c>
      <c r="C6" s="463"/>
      <c r="D6" s="464">
        <v>0</v>
      </c>
      <c r="E6" s="504">
        <v>1068956933</v>
      </c>
      <c r="F6" s="464">
        <v>253221877</v>
      </c>
      <c r="G6" s="504">
        <v>191441460</v>
      </c>
      <c r="H6" s="464">
        <v>679377555</v>
      </c>
      <c r="I6" s="504">
        <v>653342371</v>
      </c>
      <c r="J6" s="464">
        <v>275367757</v>
      </c>
      <c r="K6" s="504">
        <v>207553675</v>
      </c>
      <c r="L6" s="464">
        <v>132512236</v>
      </c>
      <c r="M6" s="504">
        <v>116371663</v>
      </c>
      <c r="N6" s="464">
        <v>-2004708</v>
      </c>
      <c r="O6" s="504">
        <v>-4417595</v>
      </c>
      <c r="P6" s="470">
        <v>1338474717</v>
      </c>
      <c r="Q6" s="466">
        <v>2233248507</v>
      </c>
      <c r="R6" s="467"/>
      <c r="S6" s="467"/>
      <c r="T6" s="467">
        <v>0</v>
      </c>
      <c r="U6" s="467">
        <v>0</v>
      </c>
      <c r="V6" s="467"/>
    </row>
    <row r="7" spans="2:22" ht="12">
      <c r="B7" s="468"/>
      <c r="C7" s="463" t="s">
        <v>296</v>
      </c>
      <c r="D7" s="464">
        <v>0</v>
      </c>
      <c r="E7" s="515">
        <v>10694452</v>
      </c>
      <c r="F7" s="464">
        <v>103517648</v>
      </c>
      <c r="G7" s="515">
        <v>24665201</v>
      </c>
      <c r="H7" s="464">
        <v>86201338</v>
      </c>
      <c r="I7" s="515">
        <v>34293476</v>
      </c>
      <c r="J7" s="464">
        <v>137819864</v>
      </c>
      <c r="K7" s="515">
        <v>89987572</v>
      </c>
      <c r="L7" s="464">
        <v>45114127</v>
      </c>
      <c r="M7" s="515">
        <v>14818083</v>
      </c>
      <c r="N7" s="464">
        <v>0</v>
      </c>
      <c r="O7" s="515">
        <v>0</v>
      </c>
      <c r="P7" s="470">
        <v>372652977</v>
      </c>
      <c r="Q7" s="466">
        <v>174458784</v>
      </c>
      <c r="R7" s="467"/>
      <c r="S7" s="467"/>
      <c r="T7" s="467">
        <v>0</v>
      </c>
      <c r="U7" s="467">
        <v>0</v>
      </c>
      <c r="V7" s="467"/>
    </row>
    <row r="8" spans="2:22" ht="12">
      <c r="B8" s="468"/>
      <c r="C8" s="463" t="s">
        <v>297</v>
      </c>
      <c r="D8" s="464">
        <v>0</v>
      </c>
      <c r="E8" s="515">
        <v>188143</v>
      </c>
      <c r="F8" s="464">
        <v>1005572</v>
      </c>
      <c r="G8" s="515">
        <v>694177</v>
      </c>
      <c r="H8" s="464">
        <v>33933280</v>
      </c>
      <c r="I8" s="515">
        <v>33244064</v>
      </c>
      <c r="J8" s="464">
        <v>51734</v>
      </c>
      <c r="K8" s="515">
        <v>44985</v>
      </c>
      <c r="L8" s="464">
        <v>0</v>
      </c>
      <c r="M8" s="515">
        <v>0</v>
      </c>
      <c r="N8" s="464">
        <v>0</v>
      </c>
      <c r="O8" s="515">
        <v>0</v>
      </c>
      <c r="P8" s="470">
        <v>34990586</v>
      </c>
      <c r="Q8" s="466">
        <v>34171369</v>
      </c>
      <c r="R8" s="467"/>
      <c r="S8" s="467"/>
      <c r="T8" s="467">
        <v>0</v>
      </c>
      <c r="U8" s="467">
        <v>0</v>
      </c>
      <c r="V8" s="467"/>
    </row>
    <row r="9" spans="2:22" ht="12">
      <c r="B9" s="468"/>
      <c r="C9" s="463" t="s">
        <v>298</v>
      </c>
      <c r="D9" s="464">
        <v>0</v>
      </c>
      <c r="E9" s="515">
        <v>0</v>
      </c>
      <c r="F9" s="464">
        <v>3316942</v>
      </c>
      <c r="G9" s="515">
        <v>1261261</v>
      </c>
      <c r="H9" s="464">
        <v>67420508</v>
      </c>
      <c r="I9" s="515">
        <v>65958327</v>
      </c>
      <c r="J9" s="464">
        <v>2709647</v>
      </c>
      <c r="K9" s="515">
        <v>1912501</v>
      </c>
      <c r="L9" s="464">
        <v>3256631</v>
      </c>
      <c r="M9" s="515">
        <v>2944189</v>
      </c>
      <c r="N9" s="464">
        <v>0</v>
      </c>
      <c r="O9" s="515">
        <v>0</v>
      </c>
      <c r="P9" s="470">
        <v>76703728</v>
      </c>
      <c r="Q9" s="466">
        <v>72076278</v>
      </c>
      <c r="R9" s="467"/>
      <c r="S9" s="467"/>
      <c r="T9" s="467">
        <v>0</v>
      </c>
      <c r="U9" s="467">
        <v>0</v>
      </c>
      <c r="V9" s="467"/>
    </row>
    <row r="10" spans="2:22" ht="12">
      <c r="B10" s="468"/>
      <c r="C10" s="463" t="s">
        <v>299</v>
      </c>
      <c r="D10" s="464">
        <v>0</v>
      </c>
      <c r="E10" s="515">
        <v>105</v>
      </c>
      <c r="F10" s="464">
        <v>135949502</v>
      </c>
      <c r="G10" s="515">
        <v>124663167</v>
      </c>
      <c r="H10" s="464">
        <v>485003579</v>
      </c>
      <c r="I10" s="515">
        <v>508562286</v>
      </c>
      <c r="J10" s="464">
        <v>113997067</v>
      </c>
      <c r="K10" s="515">
        <v>99124879</v>
      </c>
      <c r="L10" s="464">
        <v>72351507</v>
      </c>
      <c r="M10" s="515">
        <v>69883209</v>
      </c>
      <c r="N10" s="464">
        <v>-759</v>
      </c>
      <c r="O10" s="515">
        <v>52925</v>
      </c>
      <c r="P10" s="470">
        <v>807300896</v>
      </c>
      <c r="Q10" s="466">
        <v>802286571</v>
      </c>
      <c r="R10" s="467"/>
      <c r="S10" s="467"/>
      <c r="T10" s="467">
        <v>0</v>
      </c>
      <c r="U10" s="467">
        <v>0</v>
      </c>
      <c r="V10" s="467"/>
    </row>
    <row r="11" spans="2:22" ht="12">
      <c r="B11" s="468"/>
      <c r="C11" s="463" t="s">
        <v>300</v>
      </c>
      <c r="D11" s="464">
        <v>0</v>
      </c>
      <c r="E11" s="515">
        <v>8208642</v>
      </c>
      <c r="F11" s="464">
        <v>794381</v>
      </c>
      <c r="G11" s="515">
        <v>239991</v>
      </c>
      <c r="H11" s="464">
        <v>521229</v>
      </c>
      <c r="I11" s="515">
        <v>1564236</v>
      </c>
      <c r="J11" s="464">
        <v>2731974</v>
      </c>
      <c r="K11" s="515">
        <v>2829584</v>
      </c>
      <c r="L11" s="464">
        <v>5673603</v>
      </c>
      <c r="M11" s="515">
        <v>19302467</v>
      </c>
      <c r="N11" s="464">
        <v>-2003949</v>
      </c>
      <c r="O11" s="515">
        <v>-4468556</v>
      </c>
      <c r="P11" s="470">
        <v>7717238</v>
      </c>
      <c r="Q11" s="466">
        <v>27676364</v>
      </c>
      <c r="R11" s="467"/>
      <c r="S11" s="467"/>
      <c r="T11" s="467">
        <v>0</v>
      </c>
      <c r="U11" s="467">
        <v>0</v>
      </c>
      <c r="V11" s="467"/>
    </row>
    <row r="12" spans="2:22" ht="12">
      <c r="B12" s="468"/>
      <c r="C12" s="463" t="s">
        <v>301</v>
      </c>
      <c r="D12" s="464">
        <v>0</v>
      </c>
      <c r="E12" s="515">
        <v>0</v>
      </c>
      <c r="F12" s="464">
        <v>8637832</v>
      </c>
      <c r="G12" s="515">
        <v>37440101</v>
      </c>
      <c r="H12" s="464">
        <v>799198</v>
      </c>
      <c r="I12" s="515">
        <v>673996</v>
      </c>
      <c r="J12" s="464">
        <v>18057471</v>
      </c>
      <c r="K12" s="515">
        <v>13654154</v>
      </c>
      <c r="L12" s="464">
        <v>6030592</v>
      </c>
      <c r="M12" s="515">
        <v>9416923</v>
      </c>
      <c r="N12" s="464">
        <v>0</v>
      </c>
      <c r="O12" s="515">
        <v>0</v>
      </c>
      <c r="P12" s="470">
        <v>33525093</v>
      </c>
      <c r="Q12" s="466">
        <v>61185174</v>
      </c>
      <c r="R12" s="467"/>
      <c r="S12" s="467"/>
      <c r="T12" s="467">
        <v>0</v>
      </c>
      <c r="U12" s="467">
        <v>0</v>
      </c>
      <c r="V12" s="467"/>
    </row>
    <row r="13" spans="2:22" ht="12" hidden="1">
      <c r="B13" s="468"/>
      <c r="C13" s="463"/>
      <c r="D13" s="464"/>
      <c r="E13" s="515"/>
      <c r="F13" s="464">
        <v>0</v>
      </c>
      <c r="G13" s="515"/>
      <c r="H13" s="464">
        <v>0</v>
      </c>
      <c r="I13" s="515"/>
      <c r="J13" s="464">
        <v>0</v>
      </c>
      <c r="K13" s="515"/>
      <c r="L13" s="464">
        <v>0</v>
      </c>
      <c r="M13" s="515"/>
      <c r="N13" s="464">
        <v>0</v>
      </c>
      <c r="O13" s="515"/>
      <c r="P13" s="470"/>
      <c r="Q13" s="466"/>
      <c r="R13" s="467"/>
      <c r="S13" s="467"/>
      <c r="T13" s="467"/>
      <c r="U13" s="467"/>
      <c r="V13" s="467"/>
    </row>
    <row r="14" spans="2:22" ht="12">
      <c r="B14" s="468"/>
      <c r="C14" s="463" t="s">
        <v>302</v>
      </c>
      <c r="D14" s="464">
        <v>0</v>
      </c>
      <c r="E14" s="515">
        <v>431522</v>
      </c>
      <c r="F14" s="464">
        <v>0</v>
      </c>
      <c r="G14" s="515">
        <v>2477562</v>
      </c>
      <c r="H14" s="464">
        <v>5498423</v>
      </c>
      <c r="I14" s="515">
        <v>9045986</v>
      </c>
      <c r="J14" s="464">
        <v>0</v>
      </c>
      <c r="K14" s="515">
        <v>0</v>
      </c>
      <c r="L14" s="464">
        <v>85776</v>
      </c>
      <c r="M14" s="515">
        <v>6792</v>
      </c>
      <c r="N14" s="464">
        <v>0</v>
      </c>
      <c r="O14" s="515">
        <v>0</v>
      </c>
      <c r="P14" s="470">
        <v>5584199</v>
      </c>
      <c r="Q14" s="466">
        <v>11961862</v>
      </c>
      <c r="R14" s="467"/>
      <c r="S14" s="467"/>
      <c r="T14" s="467">
        <v>0</v>
      </c>
      <c r="U14" s="467">
        <v>0</v>
      </c>
      <c r="V14" s="467"/>
    </row>
    <row r="15" spans="17:19" ht="12">
      <c r="Q15" s="472"/>
      <c r="R15" s="467"/>
      <c r="S15" s="467"/>
    </row>
    <row r="16" spans="2:22" ht="24">
      <c r="B16" s="468"/>
      <c r="C16" s="473" t="s">
        <v>303</v>
      </c>
      <c r="D16" s="464">
        <v>0</v>
      </c>
      <c r="E16" s="515">
        <v>1049434069</v>
      </c>
      <c r="F16" s="464">
        <v>0</v>
      </c>
      <c r="G16" s="515">
        <v>0</v>
      </c>
      <c r="H16" s="464">
        <v>0</v>
      </c>
      <c r="I16" s="515">
        <v>0</v>
      </c>
      <c r="J16" s="464">
        <v>0</v>
      </c>
      <c r="K16" s="515"/>
      <c r="L16" s="464">
        <v>0</v>
      </c>
      <c r="M16" s="515">
        <v>0</v>
      </c>
      <c r="N16" s="464">
        <v>0</v>
      </c>
      <c r="O16" s="515">
        <v>-1964</v>
      </c>
      <c r="P16" s="470">
        <v>0</v>
      </c>
      <c r="Q16" s="466">
        <v>1049432105</v>
      </c>
      <c r="R16" s="467"/>
      <c r="S16" s="467"/>
      <c r="T16" s="467">
        <v>0</v>
      </c>
      <c r="U16" s="467">
        <v>0</v>
      </c>
      <c r="V16" s="467"/>
    </row>
    <row r="17" spans="17:19" ht="12">
      <c r="Q17" s="472"/>
      <c r="R17" s="467"/>
      <c r="S17" s="467"/>
    </row>
    <row r="18" spans="2:22" ht="12">
      <c r="B18" s="516" t="s">
        <v>304</v>
      </c>
      <c r="D18" s="464">
        <v>0</v>
      </c>
      <c r="E18" s="504">
        <v>462047875</v>
      </c>
      <c r="F18" s="464">
        <v>445997002</v>
      </c>
      <c r="G18" s="504">
        <v>443412233</v>
      </c>
      <c r="H18" s="464">
        <v>2096987666</v>
      </c>
      <c r="I18" s="504">
        <v>1662603605</v>
      </c>
      <c r="J18" s="464">
        <v>1000058888</v>
      </c>
      <c r="K18" s="504">
        <v>847774289</v>
      </c>
      <c r="L18" s="464">
        <v>699734546</v>
      </c>
      <c r="M18" s="504">
        <v>675858105</v>
      </c>
      <c r="N18" s="464">
        <v>0</v>
      </c>
      <c r="O18" s="466">
        <v>0</v>
      </c>
      <c r="P18" s="470">
        <v>4242778102</v>
      </c>
      <c r="Q18" s="466">
        <v>4091696107</v>
      </c>
      <c r="R18" s="467"/>
      <c r="S18" s="467"/>
      <c r="T18" s="467">
        <v>0</v>
      </c>
      <c r="U18" s="467">
        <v>0</v>
      </c>
      <c r="V18" s="467"/>
    </row>
    <row r="19" spans="2:22" ht="12">
      <c r="B19" s="468"/>
      <c r="C19" s="463" t="s">
        <v>305</v>
      </c>
      <c r="D19" s="464">
        <v>0</v>
      </c>
      <c r="E19" s="515">
        <v>0</v>
      </c>
      <c r="F19" s="464">
        <v>336595</v>
      </c>
      <c r="G19" s="515">
        <v>21751</v>
      </c>
      <c r="H19" s="464">
        <v>687458647</v>
      </c>
      <c r="I19" s="515">
        <v>488858930</v>
      </c>
      <c r="J19" s="464">
        <v>9586</v>
      </c>
      <c r="K19" s="515">
        <v>3620</v>
      </c>
      <c r="L19" s="464">
        <v>0</v>
      </c>
      <c r="M19" s="515">
        <v>0</v>
      </c>
      <c r="N19" s="464">
        <v>0</v>
      </c>
      <c r="O19" s="515">
        <v>0</v>
      </c>
      <c r="P19" s="470">
        <v>687804828</v>
      </c>
      <c r="Q19" s="466">
        <v>488884301</v>
      </c>
      <c r="R19" s="467"/>
      <c r="S19" s="467"/>
      <c r="T19" s="467">
        <v>0</v>
      </c>
      <c r="U19" s="467">
        <v>0</v>
      </c>
      <c r="V19" s="467"/>
    </row>
    <row r="20" spans="2:22" ht="12">
      <c r="B20" s="468"/>
      <c r="C20" s="463" t="s">
        <v>306</v>
      </c>
      <c r="D20" s="464">
        <v>0</v>
      </c>
      <c r="E20" s="515">
        <v>0</v>
      </c>
      <c r="F20" s="464">
        <v>250978</v>
      </c>
      <c r="G20" s="515">
        <v>326850</v>
      </c>
      <c r="H20" s="464">
        <v>59204962</v>
      </c>
      <c r="I20" s="515">
        <v>52122099</v>
      </c>
      <c r="J20" s="464">
        <v>2722397</v>
      </c>
      <c r="K20" s="515">
        <v>2292399</v>
      </c>
      <c r="L20" s="464">
        <v>0</v>
      </c>
      <c r="M20" s="515">
        <v>0</v>
      </c>
      <c r="N20" s="464">
        <v>0</v>
      </c>
      <c r="O20" s="515">
        <v>0</v>
      </c>
      <c r="P20" s="470">
        <v>62178337</v>
      </c>
      <c r="Q20" s="466">
        <v>54741348</v>
      </c>
      <c r="R20" s="467"/>
      <c r="S20" s="467"/>
      <c r="T20" s="467">
        <v>0</v>
      </c>
      <c r="U20" s="467">
        <v>0</v>
      </c>
      <c r="V20" s="467"/>
    </row>
    <row r="21" spans="2:22" ht="12">
      <c r="B21" s="468"/>
      <c r="C21" s="463" t="s">
        <v>307</v>
      </c>
      <c r="D21" s="464">
        <v>0</v>
      </c>
      <c r="E21" s="515">
        <v>0</v>
      </c>
      <c r="F21" s="464">
        <v>1247777</v>
      </c>
      <c r="G21" s="515">
        <v>6208472</v>
      </c>
      <c r="H21" s="464">
        <v>50105705</v>
      </c>
      <c r="I21" s="515">
        <v>74095449</v>
      </c>
      <c r="J21" s="464">
        <v>15588115</v>
      </c>
      <c r="K21" s="515">
        <v>7875015</v>
      </c>
      <c r="L21" s="464">
        <v>0</v>
      </c>
      <c r="M21" s="515">
        <v>0</v>
      </c>
      <c r="N21" s="464">
        <v>0</v>
      </c>
      <c r="O21" s="515">
        <v>0</v>
      </c>
      <c r="P21" s="470">
        <v>66941597</v>
      </c>
      <c r="Q21" s="466">
        <v>88178936</v>
      </c>
      <c r="R21" s="467"/>
      <c r="S21" s="467"/>
      <c r="T21" s="467">
        <v>0</v>
      </c>
      <c r="U21" s="467">
        <v>0</v>
      </c>
      <c r="V21" s="467"/>
    </row>
    <row r="22" spans="2:22" ht="12">
      <c r="B22" s="468"/>
      <c r="C22" s="463" t="s">
        <v>308</v>
      </c>
      <c r="D22" s="464">
        <v>0</v>
      </c>
      <c r="E22" s="515">
        <v>0</v>
      </c>
      <c r="F22" s="464">
        <v>240677</v>
      </c>
      <c r="G22" s="515">
        <v>355485</v>
      </c>
      <c r="H22" s="464">
        <v>0</v>
      </c>
      <c r="I22" s="515">
        <v>0</v>
      </c>
      <c r="J22" s="464">
        <v>0</v>
      </c>
      <c r="K22" s="515">
        <v>0</v>
      </c>
      <c r="L22" s="464">
        <v>0</v>
      </c>
      <c r="M22" s="515">
        <v>0</v>
      </c>
      <c r="N22" s="464">
        <v>0</v>
      </c>
      <c r="O22" s="515">
        <v>0</v>
      </c>
      <c r="P22" s="470">
        <v>240677</v>
      </c>
      <c r="Q22" s="466">
        <v>355485</v>
      </c>
      <c r="R22" s="467"/>
      <c r="S22" s="467"/>
      <c r="T22" s="467">
        <v>0</v>
      </c>
      <c r="U22" s="467">
        <v>0</v>
      </c>
      <c r="V22" s="467"/>
    </row>
    <row r="23" spans="2:22" ht="12">
      <c r="B23" s="468"/>
      <c r="C23" s="463" t="s">
        <v>309</v>
      </c>
      <c r="D23" s="464">
        <v>0</v>
      </c>
      <c r="E23" s="515">
        <v>462006979</v>
      </c>
      <c r="F23" s="464">
        <v>11623</v>
      </c>
      <c r="G23" s="515">
        <v>15027</v>
      </c>
      <c r="H23" s="464">
        <v>0</v>
      </c>
      <c r="I23" s="515">
        <v>0</v>
      </c>
      <c r="J23" s="464">
        <v>5645</v>
      </c>
      <c r="K23" s="515">
        <v>29497710</v>
      </c>
      <c r="L23" s="464">
        <v>0</v>
      </c>
      <c r="M23" s="515">
        <v>0</v>
      </c>
      <c r="N23" s="464">
        <v>0</v>
      </c>
      <c r="O23" s="515">
        <v>0</v>
      </c>
      <c r="P23" s="470">
        <v>17268</v>
      </c>
      <c r="Q23" s="466">
        <v>491519716</v>
      </c>
      <c r="R23" s="467"/>
      <c r="S23" s="467"/>
      <c r="T23" s="467">
        <v>0</v>
      </c>
      <c r="U23" s="467">
        <v>0</v>
      </c>
      <c r="V23" s="467"/>
    </row>
    <row r="24" spans="2:22" ht="12">
      <c r="B24" s="468"/>
      <c r="C24" s="463" t="s">
        <v>310</v>
      </c>
      <c r="D24" s="464">
        <v>0</v>
      </c>
      <c r="E24" s="515">
        <v>0</v>
      </c>
      <c r="F24" s="464">
        <v>5174866</v>
      </c>
      <c r="G24" s="515">
        <v>1856386</v>
      </c>
      <c r="H24" s="464">
        <v>1127372940</v>
      </c>
      <c r="I24" s="515">
        <v>905374088</v>
      </c>
      <c r="J24" s="464">
        <v>26457543</v>
      </c>
      <c r="K24" s="515">
        <v>16427134</v>
      </c>
      <c r="L24" s="464">
        <v>11358662</v>
      </c>
      <c r="M24" s="515">
        <v>9826406</v>
      </c>
      <c r="N24" s="464">
        <v>0</v>
      </c>
      <c r="O24" s="515">
        <v>0</v>
      </c>
      <c r="P24" s="470">
        <v>1170364011</v>
      </c>
      <c r="Q24" s="466">
        <v>933484014</v>
      </c>
      <c r="R24" s="467"/>
      <c r="S24" s="467"/>
      <c r="T24" s="467">
        <v>0</v>
      </c>
      <c r="U24" s="467">
        <v>0</v>
      </c>
      <c r="V24" s="467"/>
    </row>
    <row r="25" spans="2:22" ht="12">
      <c r="B25" s="468"/>
      <c r="C25" s="463" t="s">
        <v>311</v>
      </c>
      <c r="D25" s="464">
        <v>0</v>
      </c>
      <c r="E25" s="515">
        <v>0</v>
      </c>
      <c r="F25" s="464">
        <v>0</v>
      </c>
      <c r="G25" s="515">
        <v>0</v>
      </c>
      <c r="H25" s="464">
        <v>87951185</v>
      </c>
      <c r="I25" s="515">
        <v>76703162</v>
      </c>
      <c r="J25" s="464">
        <v>0</v>
      </c>
      <c r="K25" s="515">
        <v>0</v>
      </c>
      <c r="L25" s="464">
        <v>0</v>
      </c>
      <c r="M25" s="515">
        <v>0</v>
      </c>
      <c r="N25" s="464">
        <v>0</v>
      </c>
      <c r="O25" s="515">
        <v>0</v>
      </c>
      <c r="P25" s="470">
        <v>87951185</v>
      </c>
      <c r="Q25" s="466">
        <v>76703162</v>
      </c>
      <c r="R25" s="467"/>
      <c r="S25" s="467"/>
      <c r="T25" s="467">
        <v>0</v>
      </c>
      <c r="U25" s="467">
        <v>0</v>
      </c>
      <c r="V25" s="467"/>
    </row>
    <row r="26" spans="2:22" ht="12">
      <c r="B26" s="468"/>
      <c r="C26" s="463" t="s">
        <v>312</v>
      </c>
      <c r="D26" s="464">
        <v>0</v>
      </c>
      <c r="E26" s="515">
        <v>0</v>
      </c>
      <c r="F26" s="464">
        <v>438734486</v>
      </c>
      <c r="G26" s="515">
        <v>434628262</v>
      </c>
      <c r="H26" s="464">
        <v>14911800</v>
      </c>
      <c r="I26" s="515">
        <v>20960307</v>
      </c>
      <c r="J26" s="464">
        <v>952149472</v>
      </c>
      <c r="K26" s="515">
        <v>784307032</v>
      </c>
      <c r="L26" s="464">
        <v>688375884</v>
      </c>
      <c r="M26" s="515">
        <v>666031699</v>
      </c>
      <c r="N26" s="464">
        <v>0</v>
      </c>
      <c r="O26" s="515">
        <v>0</v>
      </c>
      <c r="P26" s="470">
        <v>2094171642</v>
      </c>
      <c r="Q26" s="466">
        <v>1905927300</v>
      </c>
      <c r="R26" s="467"/>
      <c r="S26" s="467"/>
      <c r="T26" s="467">
        <v>0</v>
      </c>
      <c r="U26" s="467">
        <v>0</v>
      </c>
      <c r="V26" s="467"/>
    </row>
    <row r="27" spans="2:22" ht="12" hidden="1">
      <c r="B27" s="468"/>
      <c r="C27" s="463"/>
      <c r="D27" s="464"/>
      <c r="E27" s="515"/>
      <c r="F27" s="464">
        <v>0</v>
      </c>
      <c r="G27" s="515"/>
      <c r="H27" s="464">
        <v>0</v>
      </c>
      <c r="I27" s="515"/>
      <c r="J27" s="464">
        <v>0</v>
      </c>
      <c r="K27" s="515"/>
      <c r="L27" s="464">
        <v>0</v>
      </c>
      <c r="M27" s="515"/>
      <c r="N27" s="464">
        <v>0</v>
      </c>
      <c r="O27" s="515"/>
      <c r="P27" s="470"/>
      <c r="Q27" s="466"/>
      <c r="R27" s="467"/>
      <c r="S27" s="467"/>
      <c r="T27" s="467"/>
      <c r="U27" s="467"/>
      <c r="V27" s="467"/>
    </row>
    <row r="28" spans="2:22" ht="12">
      <c r="B28" s="468"/>
      <c r="C28" s="463" t="s">
        <v>313</v>
      </c>
      <c r="D28" s="464">
        <v>0</v>
      </c>
      <c r="E28" s="515">
        <v>0</v>
      </c>
      <c r="F28" s="464">
        <v>0</v>
      </c>
      <c r="G28" s="515">
        <v>0</v>
      </c>
      <c r="H28" s="464">
        <v>0</v>
      </c>
      <c r="I28" s="515">
        <v>0</v>
      </c>
      <c r="J28" s="464">
        <v>0</v>
      </c>
      <c r="K28" s="515">
        <v>0</v>
      </c>
      <c r="L28" s="464">
        <v>0</v>
      </c>
      <c r="M28" s="515">
        <v>0</v>
      </c>
      <c r="N28" s="464">
        <v>0</v>
      </c>
      <c r="O28" s="515">
        <v>0</v>
      </c>
      <c r="P28" s="470">
        <v>0</v>
      </c>
      <c r="Q28" s="466">
        <v>0</v>
      </c>
      <c r="R28" s="467"/>
      <c r="S28" s="467"/>
      <c r="T28" s="467">
        <v>0</v>
      </c>
      <c r="U28" s="467">
        <v>0</v>
      </c>
      <c r="V28" s="467"/>
    </row>
    <row r="29" spans="2:22" ht="12">
      <c r="B29" s="468"/>
      <c r="C29" s="463" t="s">
        <v>314</v>
      </c>
      <c r="D29" s="464">
        <v>0</v>
      </c>
      <c r="E29" s="515">
        <v>40896</v>
      </c>
      <c r="F29" s="464">
        <v>0</v>
      </c>
      <c r="G29" s="515">
        <v>0</v>
      </c>
      <c r="H29" s="464">
        <v>69982427</v>
      </c>
      <c r="I29" s="515">
        <v>44489570</v>
      </c>
      <c r="J29" s="464">
        <v>3126130</v>
      </c>
      <c r="K29" s="515">
        <v>7371379</v>
      </c>
      <c r="L29" s="464">
        <v>0</v>
      </c>
      <c r="M29" s="515">
        <v>0</v>
      </c>
      <c r="N29" s="464">
        <v>0</v>
      </c>
      <c r="O29" s="515">
        <v>0</v>
      </c>
      <c r="P29" s="470">
        <v>73108557</v>
      </c>
      <c r="Q29" s="466">
        <v>51901845</v>
      </c>
      <c r="R29" s="467"/>
      <c r="S29" s="467"/>
      <c r="T29" s="467">
        <v>0</v>
      </c>
      <c r="U29" s="467">
        <v>0</v>
      </c>
      <c r="V29" s="467"/>
    </row>
    <row r="30" spans="17:19" ht="12">
      <c r="Q30" s="472"/>
      <c r="R30" s="467"/>
      <c r="S30" s="467"/>
    </row>
    <row r="31" spans="2:22" ht="12">
      <c r="B31" s="474" t="s">
        <v>315</v>
      </c>
      <c r="C31" s="475"/>
      <c r="D31" s="470">
        <v>0</v>
      </c>
      <c r="E31" s="532">
        <v>1531004808</v>
      </c>
      <c r="F31" s="470">
        <v>699218879</v>
      </c>
      <c r="G31" s="532">
        <v>634853693</v>
      </c>
      <c r="H31" s="470">
        <v>2776365221</v>
      </c>
      <c r="I31" s="532">
        <v>2315945976</v>
      </c>
      <c r="J31" s="470">
        <v>1275426645</v>
      </c>
      <c r="K31" s="532">
        <v>1055327964</v>
      </c>
      <c r="L31" s="470">
        <v>832246782</v>
      </c>
      <c r="M31" s="532">
        <v>792229768</v>
      </c>
      <c r="N31" s="470">
        <v>-2004708</v>
      </c>
      <c r="O31" s="532">
        <v>-4417595</v>
      </c>
      <c r="P31" s="470">
        <v>5581252819</v>
      </c>
      <c r="Q31" s="532">
        <v>6324944614</v>
      </c>
      <c r="R31" s="467"/>
      <c r="S31" s="467"/>
      <c r="T31" s="467">
        <v>0</v>
      </c>
      <c r="U31" s="467">
        <v>0</v>
      </c>
      <c r="V31" s="467"/>
    </row>
    <row r="32" spans="18:19" ht="12">
      <c r="R32" s="467"/>
      <c r="S32" s="467"/>
    </row>
    <row r="33" spans="18:19" ht="12">
      <c r="R33" s="467"/>
      <c r="S33" s="467"/>
    </row>
    <row r="34" spans="18:19" ht="12">
      <c r="R34" s="467"/>
      <c r="S34" s="467"/>
    </row>
    <row r="35" spans="2:19" ht="18" customHeight="1">
      <c r="B35" s="462" t="s">
        <v>398</v>
      </c>
      <c r="C35" s="538"/>
      <c r="D35" s="529" t="s">
        <v>23</v>
      </c>
      <c r="E35" s="530"/>
      <c r="F35" s="530"/>
      <c r="G35" s="530"/>
      <c r="H35" s="530"/>
      <c r="I35" s="530"/>
      <c r="J35" s="530"/>
      <c r="K35" s="530"/>
      <c r="L35" s="530"/>
      <c r="M35" s="530"/>
      <c r="N35" s="530"/>
      <c r="O35" s="530"/>
      <c r="P35" s="530"/>
      <c r="Q35" s="531"/>
      <c r="R35" s="467"/>
      <c r="S35" s="467"/>
    </row>
    <row r="36" spans="2:19" ht="12" customHeight="1">
      <c r="B36" s="449" t="s">
        <v>3</v>
      </c>
      <c r="C36" s="450"/>
      <c r="D36" s="509" t="s">
        <v>25</v>
      </c>
      <c r="E36" s="510"/>
      <c r="F36" s="509" t="s">
        <v>10</v>
      </c>
      <c r="G36" s="510"/>
      <c r="H36" s="509" t="s">
        <v>38</v>
      </c>
      <c r="I36" s="510"/>
      <c r="J36" s="509" t="s">
        <v>14</v>
      </c>
      <c r="K36" s="510"/>
      <c r="L36" s="509" t="s">
        <v>12</v>
      </c>
      <c r="M36" s="510"/>
      <c r="N36" s="509" t="s">
        <v>24</v>
      </c>
      <c r="O36" s="510"/>
      <c r="P36" s="509" t="s">
        <v>292</v>
      </c>
      <c r="Q36" s="510"/>
      <c r="R36" s="467"/>
      <c r="S36" s="467"/>
    </row>
    <row r="37" spans="2:19" ht="12" customHeight="1">
      <c r="B37" s="539" t="s">
        <v>316</v>
      </c>
      <c r="C37" s="540"/>
      <c r="D37" s="455">
        <v>42735</v>
      </c>
      <c r="E37" s="456">
        <v>42369</v>
      </c>
      <c r="F37" s="455">
        <v>42735</v>
      </c>
      <c r="G37" s="456">
        <v>42369</v>
      </c>
      <c r="H37" s="455">
        <v>42735</v>
      </c>
      <c r="I37" s="456">
        <v>42369</v>
      </c>
      <c r="J37" s="455">
        <v>42735</v>
      </c>
      <c r="K37" s="456">
        <v>42369</v>
      </c>
      <c r="L37" s="455">
        <v>42735</v>
      </c>
      <c r="M37" s="456">
        <v>42369</v>
      </c>
      <c r="N37" s="455">
        <v>42735</v>
      </c>
      <c r="O37" s="456">
        <v>42369</v>
      </c>
      <c r="P37" s="455">
        <v>42735</v>
      </c>
      <c r="Q37" s="456">
        <v>42369</v>
      </c>
      <c r="R37" s="467"/>
      <c r="S37" s="467"/>
    </row>
    <row r="38" spans="2:19" ht="12" customHeight="1">
      <c r="B38" s="541"/>
      <c r="C38" s="542"/>
      <c r="D38" s="459" t="s">
        <v>294</v>
      </c>
      <c r="E38" s="461" t="s">
        <v>294</v>
      </c>
      <c r="F38" s="459" t="s">
        <v>294</v>
      </c>
      <c r="G38" s="461" t="s">
        <v>294</v>
      </c>
      <c r="H38" s="459" t="s">
        <v>294</v>
      </c>
      <c r="I38" s="461" t="s">
        <v>294</v>
      </c>
      <c r="J38" s="459" t="s">
        <v>294</v>
      </c>
      <c r="K38" s="461" t="s">
        <v>294</v>
      </c>
      <c r="L38" s="459" t="s">
        <v>294</v>
      </c>
      <c r="M38" s="461" t="s">
        <v>294</v>
      </c>
      <c r="N38" s="459" t="s">
        <v>294</v>
      </c>
      <c r="O38" s="461" t="s">
        <v>294</v>
      </c>
      <c r="P38" s="459" t="s">
        <v>294</v>
      </c>
      <c r="Q38" s="461" t="s">
        <v>294</v>
      </c>
      <c r="R38" s="467"/>
      <c r="S38" s="467"/>
    </row>
    <row r="39" spans="2:22" ht="12" customHeight="1">
      <c r="B39" s="535" t="s">
        <v>317</v>
      </c>
      <c r="C39" s="543"/>
      <c r="D39" s="464">
        <v>0</v>
      </c>
      <c r="E39" s="504">
        <v>418047564</v>
      </c>
      <c r="F39" s="464">
        <v>497137195</v>
      </c>
      <c r="G39" s="504">
        <v>431630046</v>
      </c>
      <c r="H39" s="464">
        <v>710291176</v>
      </c>
      <c r="I39" s="504">
        <v>552804640</v>
      </c>
      <c r="J39" s="464">
        <v>367437649</v>
      </c>
      <c r="K39" s="504">
        <v>247749856</v>
      </c>
      <c r="L39" s="464">
        <v>184218301</v>
      </c>
      <c r="M39" s="504">
        <v>192540953</v>
      </c>
      <c r="N39" s="464">
        <v>-2004708</v>
      </c>
      <c r="O39" s="504">
        <v>-4417595</v>
      </c>
      <c r="P39" s="470">
        <v>1757079613</v>
      </c>
      <c r="Q39" s="466">
        <v>1838355464</v>
      </c>
      <c r="R39" s="467"/>
      <c r="S39" s="467"/>
      <c r="T39" s="467">
        <v>0</v>
      </c>
      <c r="U39" s="467">
        <v>0</v>
      </c>
      <c r="V39" s="467"/>
    </row>
    <row r="40" spans="2:22" ht="12">
      <c r="B40" s="468"/>
      <c r="C40" s="463" t="s">
        <v>318</v>
      </c>
      <c r="D40" s="464">
        <v>0</v>
      </c>
      <c r="E40" s="504">
        <v>92682</v>
      </c>
      <c r="F40" s="464">
        <v>0</v>
      </c>
      <c r="G40" s="504">
        <v>526559</v>
      </c>
      <c r="H40" s="464">
        <v>205648540</v>
      </c>
      <c r="I40" s="504">
        <v>134704079</v>
      </c>
      <c r="J40" s="464">
        <v>101066435</v>
      </c>
      <c r="K40" s="504">
        <v>34994868</v>
      </c>
      <c r="L40" s="464">
        <v>35087792</v>
      </c>
      <c r="M40" s="504">
        <v>35806842</v>
      </c>
      <c r="N40" s="464">
        <v>0</v>
      </c>
      <c r="O40" s="504">
        <v>0</v>
      </c>
      <c r="P40" s="470">
        <v>341802767</v>
      </c>
      <c r="Q40" s="466">
        <v>206125030</v>
      </c>
      <c r="R40" s="467"/>
      <c r="S40" s="467"/>
      <c r="T40" s="467">
        <v>0</v>
      </c>
      <c r="U40" s="467">
        <v>0</v>
      </c>
      <c r="V40" s="467"/>
    </row>
    <row r="41" spans="2:22" ht="12">
      <c r="B41" s="468"/>
      <c r="C41" s="463" t="s">
        <v>319</v>
      </c>
      <c r="D41" s="464">
        <v>0</v>
      </c>
      <c r="E41" s="504">
        <v>293820</v>
      </c>
      <c r="F41" s="464">
        <v>435634269</v>
      </c>
      <c r="G41" s="504">
        <v>402486702</v>
      </c>
      <c r="H41" s="464">
        <v>428822863</v>
      </c>
      <c r="I41" s="504">
        <v>383345351</v>
      </c>
      <c r="J41" s="464">
        <v>221537370</v>
      </c>
      <c r="K41" s="504">
        <v>169494726</v>
      </c>
      <c r="L41" s="464">
        <v>90418420</v>
      </c>
      <c r="M41" s="504">
        <v>81443952</v>
      </c>
      <c r="N41" s="464">
        <v>0</v>
      </c>
      <c r="O41" s="504">
        <v>0</v>
      </c>
      <c r="P41" s="470">
        <v>1176412922</v>
      </c>
      <c r="Q41" s="466">
        <v>1037064551</v>
      </c>
      <c r="R41" s="467"/>
      <c r="S41" s="467"/>
      <c r="T41" s="467">
        <v>0</v>
      </c>
      <c r="U41" s="467">
        <v>0</v>
      </c>
      <c r="V41" s="467"/>
    </row>
    <row r="42" spans="2:22" ht="12">
      <c r="B42" s="468"/>
      <c r="C42" s="463" t="s">
        <v>320</v>
      </c>
      <c r="D42" s="464">
        <v>0</v>
      </c>
      <c r="E42" s="504">
        <v>636116</v>
      </c>
      <c r="F42" s="464">
        <v>1617253</v>
      </c>
      <c r="G42" s="504">
        <v>1192017</v>
      </c>
      <c r="H42" s="464">
        <v>74613395</v>
      </c>
      <c r="I42" s="504">
        <v>32611195</v>
      </c>
      <c r="J42" s="464">
        <v>17467561</v>
      </c>
      <c r="K42" s="504">
        <v>16017544</v>
      </c>
      <c r="L42" s="464">
        <v>21601738</v>
      </c>
      <c r="M42" s="504">
        <v>26092527</v>
      </c>
      <c r="N42" s="464">
        <v>-2004708</v>
      </c>
      <c r="O42" s="504">
        <v>-4417595</v>
      </c>
      <c r="P42" s="470">
        <v>113295239</v>
      </c>
      <c r="Q42" s="466">
        <v>72131804</v>
      </c>
      <c r="R42" s="467"/>
      <c r="S42" s="467"/>
      <c r="T42" s="467">
        <v>0</v>
      </c>
      <c r="U42" s="467">
        <v>0</v>
      </c>
      <c r="V42" s="467"/>
    </row>
    <row r="43" spans="2:22" ht="12">
      <c r="B43" s="468"/>
      <c r="C43" s="463" t="s">
        <v>321</v>
      </c>
      <c r="D43" s="464"/>
      <c r="E43" s="504">
        <v>3595</v>
      </c>
      <c r="F43" s="464">
        <v>59164724</v>
      </c>
      <c r="G43" s="504">
        <v>27424768</v>
      </c>
      <c r="H43" s="464">
        <v>1206377</v>
      </c>
      <c r="I43" s="504">
        <v>2144014</v>
      </c>
      <c r="J43" s="464">
        <v>6042826</v>
      </c>
      <c r="K43" s="504">
        <v>5380567</v>
      </c>
      <c r="L43" s="464">
        <v>9878352</v>
      </c>
      <c r="M43" s="504">
        <v>10926878</v>
      </c>
      <c r="N43" s="464">
        <v>0</v>
      </c>
      <c r="O43" s="504">
        <v>0</v>
      </c>
      <c r="P43" s="470">
        <v>76292279</v>
      </c>
      <c r="Q43" s="466">
        <v>45879822</v>
      </c>
      <c r="R43" s="467"/>
      <c r="S43" s="467"/>
      <c r="T43" s="467">
        <v>0</v>
      </c>
      <c r="U43" s="467">
        <v>0</v>
      </c>
      <c r="V43" s="467"/>
    </row>
    <row r="44" spans="2:22" ht="12">
      <c r="B44" s="468"/>
      <c r="C44" s="463" t="s">
        <v>322</v>
      </c>
      <c r="D44" s="464"/>
      <c r="E44" s="504">
        <v>0</v>
      </c>
      <c r="F44" s="464">
        <v>720949</v>
      </c>
      <c r="G44" s="504">
        <v>0</v>
      </c>
      <c r="H44" s="464">
        <v>1</v>
      </c>
      <c r="I44" s="504">
        <v>1</v>
      </c>
      <c r="J44" s="464">
        <v>21059338</v>
      </c>
      <c r="K44" s="504">
        <v>21428954</v>
      </c>
      <c r="L44" s="464">
        <v>0</v>
      </c>
      <c r="M44" s="504">
        <v>2737460</v>
      </c>
      <c r="N44" s="464">
        <v>0</v>
      </c>
      <c r="O44" s="504">
        <v>0</v>
      </c>
      <c r="P44" s="470">
        <v>21780288</v>
      </c>
      <c r="Q44" s="466">
        <v>24166415</v>
      </c>
      <c r="R44" s="467"/>
      <c r="S44" s="467"/>
      <c r="T44" s="467">
        <v>0</v>
      </c>
      <c r="U44" s="467">
        <v>0</v>
      </c>
      <c r="V44" s="467"/>
    </row>
    <row r="45" spans="2:22" ht="12">
      <c r="B45" s="468"/>
      <c r="C45" s="463" t="s">
        <v>323</v>
      </c>
      <c r="D45" s="464"/>
      <c r="E45" s="504">
        <v>0</v>
      </c>
      <c r="F45" s="464">
        <v>0</v>
      </c>
      <c r="G45" s="504">
        <v>0</v>
      </c>
      <c r="H45" s="464">
        <v>0</v>
      </c>
      <c r="I45" s="504">
        <v>0</v>
      </c>
      <c r="J45" s="464">
        <v>0</v>
      </c>
      <c r="K45" s="504">
        <v>0</v>
      </c>
      <c r="L45" s="464">
        <v>0</v>
      </c>
      <c r="M45" s="504">
        <v>0</v>
      </c>
      <c r="N45" s="464">
        <v>0</v>
      </c>
      <c r="O45" s="504">
        <v>0</v>
      </c>
      <c r="P45" s="470">
        <v>0</v>
      </c>
      <c r="Q45" s="466">
        <v>0</v>
      </c>
      <c r="R45" s="467"/>
      <c r="S45" s="467"/>
      <c r="T45" s="467">
        <v>0</v>
      </c>
      <c r="U45" s="467">
        <v>0</v>
      </c>
      <c r="V45" s="467"/>
    </row>
    <row r="46" spans="2:22" ht="12">
      <c r="B46" s="468"/>
      <c r="C46" s="463" t="s">
        <v>324</v>
      </c>
      <c r="D46" s="464"/>
      <c r="E46" s="504">
        <v>0</v>
      </c>
      <c r="F46" s="464">
        <v>0</v>
      </c>
      <c r="G46" s="504">
        <v>0</v>
      </c>
      <c r="H46" s="464">
        <v>0</v>
      </c>
      <c r="I46" s="504">
        <v>0</v>
      </c>
      <c r="J46" s="464">
        <v>264119</v>
      </c>
      <c r="K46" s="504">
        <v>433197</v>
      </c>
      <c r="L46" s="464">
        <v>27231999</v>
      </c>
      <c r="M46" s="504">
        <v>35533294</v>
      </c>
      <c r="N46" s="464">
        <v>0</v>
      </c>
      <c r="O46" s="504">
        <v>0</v>
      </c>
      <c r="P46" s="470">
        <v>27496118</v>
      </c>
      <c r="Q46" s="466">
        <v>35966491</v>
      </c>
      <c r="R46" s="467"/>
      <c r="S46" s="467"/>
      <c r="T46" s="467">
        <v>0</v>
      </c>
      <c r="U46" s="467">
        <v>0</v>
      </c>
      <c r="V46" s="467"/>
    </row>
    <row r="47" spans="16:19" ht="12">
      <c r="P47" s="472"/>
      <c r="Q47" s="472"/>
      <c r="R47" s="467"/>
      <c r="S47" s="467"/>
    </row>
    <row r="48" spans="2:22" ht="24">
      <c r="B48" s="468"/>
      <c r="C48" s="473" t="s">
        <v>325</v>
      </c>
      <c r="D48" s="464">
        <v>0</v>
      </c>
      <c r="E48" s="504">
        <v>417021351</v>
      </c>
      <c r="F48" s="464">
        <v>0</v>
      </c>
      <c r="G48" s="504">
        <v>0</v>
      </c>
      <c r="H48" s="464">
        <v>0</v>
      </c>
      <c r="I48" s="504">
        <v>0</v>
      </c>
      <c r="J48" s="464">
        <v>0</v>
      </c>
      <c r="K48" s="504">
        <v>0</v>
      </c>
      <c r="L48" s="464">
        <v>0</v>
      </c>
      <c r="M48" s="504">
        <v>0</v>
      </c>
      <c r="N48" s="464">
        <v>0</v>
      </c>
      <c r="O48" s="504">
        <v>0</v>
      </c>
      <c r="P48" s="470">
        <v>0</v>
      </c>
      <c r="Q48" s="466">
        <v>417021351</v>
      </c>
      <c r="R48" s="467"/>
      <c r="S48" s="467"/>
      <c r="T48" s="467">
        <v>0</v>
      </c>
      <c r="U48" s="467">
        <v>0</v>
      </c>
      <c r="V48" s="467"/>
    </row>
    <row r="49" spans="16:19" ht="12">
      <c r="P49" s="472"/>
      <c r="Q49" s="472"/>
      <c r="R49" s="467"/>
      <c r="S49" s="467"/>
    </row>
    <row r="50" spans="2:22" ht="12">
      <c r="B50" s="516" t="s">
        <v>326</v>
      </c>
      <c r="D50" s="464">
        <v>0</v>
      </c>
      <c r="E50" s="504">
        <v>299654</v>
      </c>
      <c r="F50" s="464">
        <v>200282841</v>
      </c>
      <c r="G50" s="504">
        <v>174966573</v>
      </c>
      <c r="H50" s="464">
        <v>983604330</v>
      </c>
      <c r="I50" s="504">
        <v>832749665</v>
      </c>
      <c r="J50" s="464">
        <v>341673263</v>
      </c>
      <c r="K50" s="504">
        <v>281940695</v>
      </c>
      <c r="L50" s="464">
        <v>295981621</v>
      </c>
      <c r="M50" s="504">
        <v>269823997</v>
      </c>
      <c r="N50" s="464">
        <v>0</v>
      </c>
      <c r="O50" s="466">
        <v>0</v>
      </c>
      <c r="P50" s="470">
        <v>1821542055</v>
      </c>
      <c r="Q50" s="466">
        <v>1559780584</v>
      </c>
      <c r="R50" s="467"/>
      <c r="S50" s="467"/>
      <c r="T50" s="467">
        <v>0</v>
      </c>
      <c r="U50" s="467">
        <v>0</v>
      </c>
      <c r="V50" s="467"/>
    </row>
    <row r="51" spans="2:22" ht="12">
      <c r="B51" s="468"/>
      <c r="C51" s="463" t="s">
        <v>327</v>
      </c>
      <c r="D51" s="464">
        <v>0</v>
      </c>
      <c r="E51" s="504">
        <v>0</v>
      </c>
      <c r="F51" s="464">
        <v>0</v>
      </c>
      <c r="G51" s="504">
        <v>0</v>
      </c>
      <c r="H51" s="464">
        <v>444297009</v>
      </c>
      <c r="I51" s="504">
        <v>421538033</v>
      </c>
      <c r="J51" s="464">
        <v>259721526</v>
      </c>
      <c r="K51" s="504">
        <v>230851899</v>
      </c>
      <c r="L51" s="464">
        <v>257174154</v>
      </c>
      <c r="M51" s="504">
        <v>230907835</v>
      </c>
      <c r="N51" s="464">
        <v>0</v>
      </c>
      <c r="O51" s="504">
        <v>0</v>
      </c>
      <c r="P51" s="470">
        <v>961192689</v>
      </c>
      <c r="Q51" s="466">
        <v>883297767</v>
      </c>
      <c r="R51" s="467"/>
      <c r="S51" s="467"/>
      <c r="T51" s="467">
        <v>0</v>
      </c>
      <c r="U51" s="467">
        <v>0</v>
      </c>
      <c r="V51" s="467"/>
    </row>
    <row r="52" spans="2:22" ht="12">
      <c r="B52" s="468"/>
      <c r="C52" s="463" t="s">
        <v>328</v>
      </c>
      <c r="D52" s="464">
        <v>0</v>
      </c>
      <c r="E52" s="504">
        <v>0</v>
      </c>
      <c r="F52" s="464">
        <v>178074849</v>
      </c>
      <c r="G52" s="504">
        <v>154803475</v>
      </c>
      <c r="H52" s="464">
        <v>44120133</v>
      </c>
      <c r="I52" s="504">
        <v>22852766</v>
      </c>
      <c r="J52" s="464">
        <v>0</v>
      </c>
      <c r="K52" s="504">
        <v>0</v>
      </c>
      <c r="L52" s="464">
        <v>162317</v>
      </c>
      <c r="M52" s="504">
        <v>371317</v>
      </c>
      <c r="N52" s="464">
        <v>0</v>
      </c>
      <c r="O52" s="504">
        <v>0</v>
      </c>
      <c r="P52" s="470">
        <v>222357299</v>
      </c>
      <c r="Q52" s="466">
        <v>178027558</v>
      </c>
      <c r="R52" s="467"/>
      <c r="S52" s="467"/>
      <c r="T52" s="467">
        <v>0</v>
      </c>
      <c r="U52" s="467">
        <v>0</v>
      </c>
      <c r="V52" s="467"/>
    </row>
    <row r="53" spans="2:22" ht="12">
      <c r="B53" s="468"/>
      <c r="C53" s="463" t="s">
        <v>329</v>
      </c>
      <c r="D53" s="464">
        <v>0</v>
      </c>
      <c r="E53" s="504">
        <v>0</v>
      </c>
      <c r="F53" s="464">
        <v>0</v>
      </c>
      <c r="G53" s="504">
        <v>0</v>
      </c>
      <c r="H53" s="464">
        <v>210599867</v>
      </c>
      <c r="I53" s="504">
        <v>157179286</v>
      </c>
      <c r="J53" s="464">
        <v>0</v>
      </c>
      <c r="K53" s="504">
        <v>0</v>
      </c>
      <c r="L53" s="464">
        <v>0</v>
      </c>
      <c r="M53" s="504">
        <v>0</v>
      </c>
      <c r="N53" s="464">
        <v>0</v>
      </c>
      <c r="O53" s="504">
        <v>0</v>
      </c>
      <c r="P53" s="470">
        <v>210599867</v>
      </c>
      <c r="Q53" s="466">
        <v>157179286</v>
      </c>
      <c r="R53" s="467"/>
      <c r="S53" s="467"/>
      <c r="T53" s="467">
        <v>0</v>
      </c>
      <c r="U53" s="467">
        <v>0</v>
      </c>
      <c r="V53" s="467"/>
    </row>
    <row r="54" spans="2:22" ht="12">
      <c r="B54" s="468"/>
      <c r="C54" s="463" t="s">
        <v>330</v>
      </c>
      <c r="D54" s="464">
        <v>0</v>
      </c>
      <c r="E54" s="504">
        <v>0</v>
      </c>
      <c r="F54" s="464">
        <v>11913432</v>
      </c>
      <c r="G54" s="504">
        <v>10544604</v>
      </c>
      <c r="H54" s="464">
        <v>162440065</v>
      </c>
      <c r="I54" s="504">
        <v>127402352</v>
      </c>
      <c r="J54" s="464">
        <v>6110203</v>
      </c>
      <c r="K54" s="504">
        <v>3547501</v>
      </c>
      <c r="L54" s="464">
        <v>307684</v>
      </c>
      <c r="M54" s="504">
        <v>314163</v>
      </c>
      <c r="N54" s="464">
        <v>0</v>
      </c>
      <c r="O54" s="504">
        <v>0</v>
      </c>
      <c r="P54" s="470">
        <v>180771384</v>
      </c>
      <c r="Q54" s="466">
        <v>141808620</v>
      </c>
      <c r="R54" s="467"/>
      <c r="S54" s="467"/>
      <c r="T54" s="467">
        <v>0</v>
      </c>
      <c r="U54" s="467">
        <v>0</v>
      </c>
      <c r="V54" s="467"/>
    </row>
    <row r="55" spans="2:22" ht="12">
      <c r="B55" s="468"/>
      <c r="C55" s="463" t="s">
        <v>331</v>
      </c>
      <c r="D55" s="464">
        <v>0</v>
      </c>
      <c r="E55" s="504">
        <v>0</v>
      </c>
      <c r="F55" s="464">
        <v>0</v>
      </c>
      <c r="G55" s="504">
        <v>0</v>
      </c>
      <c r="H55" s="464">
        <v>894278</v>
      </c>
      <c r="I55" s="504">
        <v>0</v>
      </c>
      <c r="J55" s="464">
        <v>0</v>
      </c>
      <c r="K55" s="504">
        <v>0</v>
      </c>
      <c r="L55" s="464">
        <v>35181638</v>
      </c>
      <c r="M55" s="504">
        <v>34940876</v>
      </c>
      <c r="N55" s="464">
        <v>0</v>
      </c>
      <c r="O55" s="504">
        <v>0</v>
      </c>
      <c r="P55" s="470">
        <v>36075916</v>
      </c>
      <c r="Q55" s="466">
        <v>34940876</v>
      </c>
      <c r="R55" s="467"/>
      <c r="S55" s="467"/>
      <c r="T55" s="467">
        <v>0</v>
      </c>
      <c r="U55" s="467">
        <v>0</v>
      </c>
      <c r="V55" s="467"/>
    </row>
    <row r="56" spans="2:22" ht="12">
      <c r="B56" s="468"/>
      <c r="C56" s="463" t="s">
        <v>332</v>
      </c>
      <c r="D56" s="464">
        <v>0</v>
      </c>
      <c r="E56" s="504">
        <v>299654</v>
      </c>
      <c r="F56" s="464">
        <v>9749468</v>
      </c>
      <c r="G56" s="504">
        <v>9618494</v>
      </c>
      <c r="H56" s="464">
        <v>121252978</v>
      </c>
      <c r="I56" s="504">
        <v>103777228</v>
      </c>
      <c r="J56" s="464">
        <v>69339512</v>
      </c>
      <c r="K56" s="504">
        <v>47541295</v>
      </c>
      <c r="L56" s="464">
        <v>1863429</v>
      </c>
      <c r="M56" s="504">
        <v>1887226</v>
      </c>
      <c r="N56" s="464">
        <v>0</v>
      </c>
      <c r="O56" s="504">
        <v>0</v>
      </c>
      <c r="P56" s="470">
        <v>202205387</v>
      </c>
      <c r="Q56" s="466">
        <v>163123897</v>
      </c>
      <c r="R56" s="467"/>
      <c r="S56" s="467"/>
      <c r="T56" s="467">
        <v>0</v>
      </c>
      <c r="U56" s="467">
        <v>0</v>
      </c>
      <c r="V56" s="467"/>
    </row>
    <row r="57" spans="2:22" ht="12">
      <c r="B57" s="468"/>
      <c r="C57" s="463" t="s">
        <v>333</v>
      </c>
      <c r="D57" s="464">
        <v>0</v>
      </c>
      <c r="E57" s="504">
        <v>0</v>
      </c>
      <c r="F57" s="464">
        <v>545092</v>
      </c>
      <c r="G57" s="504">
        <v>0</v>
      </c>
      <c r="H57" s="464">
        <v>0</v>
      </c>
      <c r="I57" s="504">
        <v>0</v>
      </c>
      <c r="J57" s="464">
        <v>6502022</v>
      </c>
      <c r="K57" s="504">
        <v>0</v>
      </c>
      <c r="L57" s="464">
        <v>1292399</v>
      </c>
      <c r="M57" s="504">
        <v>1402580</v>
      </c>
      <c r="N57" s="464">
        <v>0</v>
      </c>
      <c r="O57" s="504">
        <v>0</v>
      </c>
      <c r="P57" s="470">
        <v>8339513</v>
      </c>
      <c r="Q57" s="466">
        <v>1402580</v>
      </c>
      <c r="R57" s="467"/>
      <c r="S57" s="467"/>
      <c r="T57" s="467">
        <v>0</v>
      </c>
      <c r="U57" s="467">
        <v>0</v>
      </c>
      <c r="V57" s="467"/>
    </row>
    <row r="58" spans="16:19" ht="12">
      <c r="P58" s="472"/>
      <c r="Q58" s="472"/>
      <c r="R58" s="467"/>
      <c r="S58" s="467"/>
    </row>
    <row r="59" spans="2:22" ht="12">
      <c r="B59" s="516" t="s">
        <v>334</v>
      </c>
      <c r="D59" s="464">
        <v>0</v>
      </c>
      <c r="E59" s="504">
        <v>1112657590</v>
      </c>
      <c r="F59" s="464">
        <v>1798843</v>
      </c>
      <c r="G59" s="504">
        <v>28257074</v>
      </c>
      <c r="H59" s="464">
        <v>1082469715</v>
      </c>
      <c r="I59" s="504">
        <v>930391671</v>
      </c>
      <c r="J59" s="464">
        <v>566315733</v>
      </c>
      <c r="K59" s="504">
        <v>525637413</v>
      </c>
      <c r="L59" s="464">
        <v>352046860</v>
      </c>
      <c r="M59" s="504">
        <v>329864818</v>
      </c>
      <c r="N59" s="464">
        <v>0</v>
      </c>
      <c r="O59" s="466">
        <v>0</v>
      </c>
      <c r="P59" s="470">
        <v>2002631151</v>
      </c>
      <c r="Q59" s="466">
        <v>2926808566</v>
      </c>
      <c r="R59" s="448"/>
      <c r="T59" s="467">
        <v>0</v>
      </c>
      <c r="U59" s="467">
        <v>0</v>
      </c>
      <c r="V59" s="467"/>
    </row>
    <row r="60" spans="2:22" ht="12">
      <c r="B60" s="521" t="s">
        <v>335</v>
      </c>
      <c r="C60" s="544"/>
      <c r="D60" s="464">
        <v>0</v>
      </c>
      <c r="E60" s="504">
        <v>1112657590</v>
      </c>
      <c r="F60" s="464">
        <v>1798843</v>
      </c>
      <c r="G60" s="504">
        <v>28257074</v>
      </c>
      <c r="H60" s="464">
        <v>1082469715</v>
      </c>
      <c r="I60" s="504">
        <v>930391671</v>
      </c>
      <c r="J60" s="464">
        <v>566315733</v>
      </c>
      <c r="K60" s="504">
        <v>525637413</v>
      </c>
      <c r="L60" s="464">
        <v>352046860</v>
      </c>
      <c r="M60" s="504">
        <v>329864818</v>
      </c>
      <c r="N60" s="464">
        <v>0</v>
      </c>
      <c r="O60" s="466">
        <v>0</v>
      </c>
      <c r="P60" s="464">
        <v>2002631151</v>
      </c>
      <c r="Q60" s="466">
        <v>2926808566</v>
      </c>
      <c r="R60" s="448"/>
      <c r="T60" s="467">
        <v>0</v>
      </c>
      <c r="U60" s="467">
        <v>0</v>
      </c>
      <c r="V60" s="467"/>
    </row>
    <row r="61" spans="2:22" ht="12">
      <c r="B61" s="468"/>
      <c r="C61" s="463" t="s">
        <v>336</v>
      </c>
      <c r="D61" s="464">
        <v>0</v>
      </c>
      <c r="E61" s="504">
        <v>367928682</v>
      </c>
      <c r="F61" s="464">
        <v>36136963</v>
      </c>
      <c r="G61" s="504">
        <v>47061353</v>
      </c>
      <c r="H61" s="464">
        <v>380815741</v>
      </c>
      <c r="I61" s="504">
        <v>312041595</v>
      </c>
      <c r="J61" s="464">
        <v>2999843</v>
      </c>
      <c r="K61" s="504">
        <v>2953410</v>
      </c>
      <c r="L61" s="464">
        <v>144634754</v>
      </c>
      <c r="M61" s="504">
        <v>130666525</v>
      </c>
      <c r="N61" s="464">
        <v>0</v>
      </c>
      <c r="O61" s="504">
        <v>0</v>
      </c>
      <c r="P61" s="470">
        <v>564587301</v>
      </c>
      <c r="Q61" s="466">
        <v>860651565</v>
      </c>
      <c r="R61" s="448"/>
      <c r="T61" s="467">
        <v>0</v>
      </c>
      <c r="U61" s="467">
        <v>0</v>
      </c>
      <c r="V61" s="467"/>
    </row>
    <row r="62" spans="2:22" ht="12">
      <c r="B62" s="468"/>
      <c r="C62" s="463" t="s">
        <v>337</v>
      </c>
      <c r="D62" s="464">
        <v>0</v>
      </c>
      <c r="E62" s="504">
        <v>1225045537</v>
      </c>
      <c r="F62" s="464">
        <v>-35791771</v>
      </c>
      <c r="G62" s="504">
        <v>-20697376</v>
      </c>
      <c r="H62" s="464">
        <v>61595016</v>
      </c>
      <c r="I62" s="504">
        <v>82104937</v>
      </c>
      <c r="J62" s="464">
        <v>89819991</v>
      </c>
      <c r="K62" s="504">
        <v>104750330</v>
      </c>
      <c r="L62" s="464">
        <v>15689942</v>
      </c>
      <c r="M62" s="504">
        <v>23507886</v>
      </c>
      <c r="N62" s="464">
        <v>0</v>
      </c>
      <c r="O62" s="504">
        <v>0</v>
      </c>
      <c r="P62" s="470">
        <v>131313178</v>
      </c>
      <c r="Q62" s="466">
        <v>1414711314</v>
      </c>
      <c r="R62" s="448"/>
      <c r="T62" s="467">
        <v>0</v>
      </c>
      <c r="U62" s="467">
        <v>0</v>
      </c>
      <c r="V62" s="467"/>
    </row>
    <row r="63" spans="2:22" ht="12">
      <c r="B63" s="468"/>
      <c r="C63" s="463" t="s">
        <v>338</v>
      </c>
      <c r="D63" s="464">
        <v>0</v>
      </c>
      <c r="E63" s="504">
        <v>566302</v>
      </c>
      <c r="F63" s="464">
        <v>0</v>
      </c>
      <c r="G63" s="504">
        <v>0</v>
      </c>
      <c r="H63" s="464">
        <v>0</v>
      </c>
      <c r="I63" s="504">
        <v>0</v>
      </c>
      <c r="J63" s="464">
        <v>42382044</v>
      </c>
      <c r="K63" s="504">
        <v>2981182</v>
      </c>
      <c r="L63" s="464">
        <v>0</v>
      </c>
      <c r="M63" s="504">
        <v>0</v>
      </c>
      <c r="N63" s="464">
        <v>0</v>
      </c>
      <c r="O63" s="504">
        <v>0</v>
      </c>
      <c r="P63" s="470">
        <v>42382044</v>
      </c>
      <c r="Q63" s="466">
        <v>3547484</v>
      </c>
      <c r="R63" s="448"/>
      <c r="T63" s="467">
        <v>0</v>
      </c>
      <c r="U63" s="467">
        <v>0</v>
      </c>
      <c r="V63" s="467"/>
    </row>
    <row r="64" spans="2:22" ht="12">
      <c r="B64" s="468"/>
      <c r="C64" s="463" t="s">
        <v>339</v>
      </c>
      <c r="D64" s="464">
        <v>0</v>
      </c>
      <c r="E64" s="504">
        <v>0</v>
      </c>
      <c r="F64" s="464">
        <v>0</v>
      </c>
      <c r="G64" s="504">
        <v>0</v>
      </c>
      <c r="H64" s="464">
        <v>0</v>
      </c>
      <c r="I64" s="504">
        <v>0</v>
      </c>
      <c r="J64" s="464">
        <v>0</v>
      </c>
      <c r="K64" s="504">
        <v>0</v>
      </c>
      <c r="L64" s="464">
        <v>0</v>
      </c>
      <c r="M64" s="504">
        <v>0</v>
      </c>
      <c r="N64" s="464">
        <v>0</v>
      </c>
      <c r="O64" s="504">
        <v>0</v>
      </c>
      <c r="P64" s="470">
        <v>0</v>
      </c>
      <c r="Q64" s="466">
        <v>0</v>
      </c>
      <c r="R64" s="448"/>
      <c r="T64" s="467">
        <v>0</v>
      </c>
      <c r="U64" s="467">
        <v>0</v>
      </c>
      <c r="V64" s="467"/>
    </row>
    <row r="65" spans="2:22" ht="12">
      <c r="B65" s="468"/>
      <c r="C65" s="463" t="s">
        <v>340</v>
      </c>
      <c r="D65" s="464">
        <v>0</v>
      </c>
      <c r="E65" s="504">
        <v>0</v>
      </c>
      <c r="F65" s="464">
        <v>0</v>
      </c>
      <c r="G65" s="504">
        <v>0</v>
      </c>
      <c r="H65" s="464">
        <v>0</v>
      </c>
      <c r="I65" s="504">
        <v>0</v>
      </c>
      <c r="J65" s="464">
        <v>0</v>
      </c>
      <c r="K65" s="504">
        <v>0</v>
      </c>
      <c r="L65" s="464">
        <v>0</v>
      </c>
      <c r="M65" s="504">
        <v>0</v>
      </c>
      <c r="N65" s="464">
        <v>0</v>
      </c>
      <c r="O65" s="504">
        <v>0</v>
      </c>
      <c r="P65" s="470">
        <v>0</v>
      </c>
      <c r="Q65" s="466">
        <v>0</v>
      </c>
      <c r="R65" s="448"/>
      <c r="T65" s="467">
        <v>0</v>
      </c>
      <c r="U65" s="467">
        <v>0</v>
      </c>
      <c r="V65" s="467"/>
    </row>
    <row r="66" spans="2:22" ht="12">
      <c r="B66" s="468"/>
      <c r="C66" s="463" t="s">
        <v>341</v>
      </c>
      <c r="D66" s="464">
        <v>0</v>
      </c>
      <c r="E66" s="504">
        <v>-480882931</v>
      </c>
      <c r="F66" s="464">
        <v>1453651</v>
      </c>
      <c r="G66" s="504">
        <v>1893097</v>
      </c>
      <c r="H66" s="464">
        <v>640058958</v>
      </c>
      <c r="I66" s="504">
        <v>536245139</v>
      </c>
      <c r="J66" s="464">
        <v>431113855</v>
      </c>
      <c r="K66" s="504">
        <v>414952491</v>
      </c>
      <c r="L66" s="464">
        <v>191722164</v>
      </c>
      <c r="M66" s="504">
        <v>175690407</v>
      </c>
      <c r="N66" s="464">
        <v>0</v>
      </c>
      <c r="O66" s="504">
        <v>0</v>
      </c>
      <c r="P66" s="470">
        <v>1264348628</v>
      </c>
      <c r="Q66" s="466">
        <v>647898203</v>
      </c>
      <c r="R66" s="448"/>
      <c r="T66" s="467">
        <v>0</v>
      </c>
      <c r="U66" s="467">
        <v>0</v>
      </c>
      <c r="V66" s="467"/>
    </row>
    <row r="68" spans="2:22" ht="12">
      <c r="B68" s="474" t="s">
        <v>342</v>
      </c>
      <c r="C68" s="463"/>
      <c r="D68" s="464">
        <v>0</v>
      </c>
      <c r="E68" s="504">
        <v>0</v>
      </c>
      <c r="F68" s="464">
        <v>0</v>
      </c>
      <c r="G68" s="504">
        <v>0</v>
      </c>
      <c r="H68" s="464">
        <v>0</v>
      </c>
      <c r="I68" s="504">
        <v>0</v>
      </c>
      <c r="J68" s="464">
        <v>0</v>
      </c>
      <c r="K68" s="504">
        <v>0</v>
      </c>
      <c r="L68" s="464">
        <v>0</v>
      </c>
      <c r="M68" s="504">
        <v>0</v>
      </c>
      <c r="N68" s="464">
        <v>0</v>
      </c>
      <c r="O68" s="504">
        <v>0</v>
      </c>
      <c r="P68" s="470">
        <v>0</v>
      </c>
      <c r="Q68" s="466">
        <v>0</v>
      </c>
      <c r="R68" s="448"/>
      <c r="T68" s="467">
        <v>0</v>
      </c>
      <c r="U68" s="467">
        <v>0</v>
      </c>
      <c r="V68" s="467"/>
    </row>
    <row r="69" ht="12">
      <c r="P69" s="472"/>
    </row>
    <row r="70" spans="2:22" ht="12">
      <c r="B70" s="462" t="s">
        <v>343</v>
      </c>
      <c r="C70" s="475"/>
      <c r="D70" s="470">
        <v>0</v>
      </c>
      <c r="E70" s="466">
        <v>1531004808</v>
      </c>
      <c r="F70" s="470">
        <v>699218879</v>
      </c>
      <c r="G70" s="466">
        <v>634853693</v>
      </c>
      <c r="H70" s="470">
        <v>2776365221</v>
      </c>
      <c r="I70" s="466">
        <v>2315945976</v>
      </c>
      <c r="J70" s="470">
        <v>1275426645</v>
      </c>
      <c r="K70" s="466">
        <v>1055327964</v>
      </c>
      <c r="L70" s="470">
        <v>832246782</v>
      </c>
      <c r="M70" s="466">
        <v>792229768</v>
      </c>
      <c r="N70" s="470">
        <v>-2004708</v>
      </c>
      <c r="O70" s="466">
        <v>-4417595</v>
      </c>
      <c r="P70" s="470">
        <v>5581252819</v>
      </c>
      <c r="Q70" s="466">
        <v>6324944614</v>
      </c>
      <c r="R70" s="448"/>
      <c r="T70" s="467">
        <v>0</v>
      </c>
      <c r="U70" s="467">
        <v>0</v>
      </c>
      <c r="V70" s="467"/>
    </row>
    <row r="71" spans="4:22" ht="12">
      <c r="D71" s="467">
        <v>0</v>
      </c>
      <c r="E71" s="467">
        <v>0</v>
      </c>
      <c r="F71" s="467">
        <v>0</v>
      </c>
      <c r="G71" s="467">
        <v>0</v>
      </c>
      <c r="H71" s="467">
        <v>0</v>
      </c>
      <c r="I71" s="467">
        <v>0</v>
      </c>
      <c r="J71" s="467">
        <v>0</v>
      </c>
      <c r="K71" s="467">
        <v>0</v>
      </c>
      <c r="L71" s="467">
        <v>0</v>
      </c>
      <c r="M71" s="467">
        <v>0</v>
      </c>
      <c r="N71" s="467">
        <v>0</v>
      </c>
      <c r="O71" s="467">
        <v>0</v>
      </c>
      <c r="P71" s="467">
        <v>0</v>
      </c>
      <c r="Q71" s="467">
        <v>0</v>
      </c>
      <c r="R71" s="467"/>
      <c r="T71" s="467">
        <v>0</v>
      </c>
      <c r="U71" s="467">
        <v>0</v>
      </c>
      <c r="V71" s="467"/>
    </row>
    <row r="72" spans="4:35" ht="12">
      <c r="D72" s="467"/>
      <c r="E72" s="467"/>
      <c r="F72" s="467"/>
      <c r="G72" s="467"/>
      <c r="H72" s="467"/>
      <c r="I72" s="467"/>
      <c r="J72" s="467"/>
      <c r="K72" s="467"/>
      <c r="L72" s="467"/>
      <c r="M72" s="467"/>
      <c r="N72" s="467"/>
      <c r="O72" s="467"/>
      <c r="P72" s="467"/>
      <c r="Q72" s="467"/>
      <c r="R72" s="467"/>
      <c r="S72" s="467"/>
      <c r="T72" s="467"/>
      <c r="U72" s="467"/>
      <c r="V72" s="467"/>
      <c r="W72" s="467"/>
      <c r="X72" s="467"/>
      <c r="Y72" s="467"/>
      <c r="Z72" s="467"/>
      <c r="AA72" s="467"/>
      <c r="AB72" s="467"/>
      <c r="AC72" s="467"/>
      <c r="AD72" s="467"/>
      <c r="AE72" s="467"/>
      <c r="AG72" s="467"/>
      <c r="AH72" s="467"/>
      <c r="AI72" s="467"/>
    </row>
    <row r="73" spans="4:24" ht="18" customHeight="1">
      <c r="D73" s="529" t="s">
        <v>23</v>
      </c>
      <c r="E73" s="530"/>
      <c r="F73" s="530"/>
      <c r="G73" s="530"/>
      <c r="H73" s="530"/>
      <c r="I73" s="530"/>
      <c r="J73" s="530"/>
      <c r="K73" s="530"/>
      <c r="L73" s="530"/>
      <c r="M73" s="530"/>
      <c r="N73" s="530"/>
      <c r="O73" s="530"/>
      <c r="P73" s="530"/>
      <c r="Q73" s="530"/>
      <c r="R73" s="530"/>
      <c r="S73" s="530"/>
      <c r="T73" s="530"/>
      <c r="U73" s="530"/>
      <c r="V73" s="530"/>
      <c r="W73" s="530"/>
      <c r="X73" s="531"/>
    </row>
    <row r="74" spans="2:24" ht="30.75" customHeight="1">
      <c r="B74" s="501" t="s">
        <v>3</v>
      </c>
      <c r="C74" s="502"/>
      <c r="D74" s="509" t="s">
        <v>25</v>
      </c>
      <c r="E74" s="524"/>
      <c r="F74" s="510"/>
      <c r="G74" s="509" t="s">
        <v>10</v>
      </c>
      <c r="H74" s="524"/>
      <c r="I74" s="510"/>
      <c r="J74" s="509" t="s">
        <v>38</v>
      </c>
      <c r="K74" s="524"/>
      <c r="L74" s="510"/>
      <c r="M74" s="509" t="s">
        <v>14</v>
      </c>
      <c r="N74" s="524"/>
      <c r="O74" s="510"/>
      <c r="P74" s="509" t="s">
        <v>12</v>
      </c>
      <c r="Q74" s="524"/>
      <c r="R74" s="510"/>
      <c r="S74" s="509" t="s">
        <v>24</v>
      </c>
      <c r="T74" s="524"/>
      <c r="U74" s="510"/>
      <c r="V74" s="509" t="s">
        <v>292</v>
      </c>
      <c r="W74" s="524"/>
      <c r="X74" s="510"/>
    </row>
    <row r="75" spans="2:24" ht="12">
      <c r="B75" s="476" t="s">
        <v>344</v>
      </c>
      <c r="C75" s="477"/>
      <c r="D75" s="455">
        <v>42735</v>
      </c>
      <c r="E75" s="456" t="s">
        <v>390</v>
      </c>
      <c r="F75" s="456" t="s">
        <v>345</v>
      </c>
      <c r="G75" s="455">
        <v>42369</v>
      </c>
      <c r="H75" s="456" t="s">
        <v>390</v>
      </c>
      <c r="I75" s="456" t="s">
        <v>345</v>
      </c>
      <c r="J75" s="455">
        <v>42735</v>
      </c>
      <c r="K75" s="456" t="s">
        <v>390</v>
      </c>
      <c r="L75" s="456" t="s">
        <v>345</v>
      </c>
      <c r="M75" s="455">
        <v>42369</v>
      </c>
      <c r="N75" s="456" t="s">
        <v>390</v>
      </c>
      <c r="O75" s="456" t="s">
        <v>345</v>
      </c>
      <c r="P75" s="455">
        <v>42735</v>
      </c>
      <c r="Q75" s="456" t="s">
        <v>390</v>
      </c>
      <c r="R75" s="456" t="s">
        <v>345</v>
      </c>
      <c r="S75" s="455">
        <v>0</v>
      </c>
      <c r="T75" s="456" t="s">
        <v>390</v>
      </c>
      <c r="U75" s="456" t="s">
        <v>345</v>
      </c>
      <c r="V75" s="455">
        <v>0</v>
      </c>
      <c r="W75" s="456" t="s">
        <v>390</v>
      </c>
      <c r="X75" s="456" t="s">
        <v>345</v>
      </c>
    </row>
    <row r="76" spans="2:24" ht="12">
      <c r="B76" s="478"/>
      <c r="C76" s="479"/>
      <c r="D76" s="481" t="s">
        <v>294</v>
      </c>
      <c r="E76" s="482" t="s">
        <v>294</v>
      </c>
      <c r="F76" s="545" t="s">
        <v>294</v>
      </c>
      <c r="G76" s="481" t="s">
        <v>294</v>
      </c>
      <c r="H76" s="482" t="s">
        <v>294</v>
      </c>
      <c r="I76" s="545" t="s">
        <v>294</v>
      </c>
      <c r="J76" s="481" t="s">
        <v>294</v>
      </c>
      <c r="K76" s="482" t="s">
        <v>294</v>
      </c>
      <c r="L76" s="545" t="s">
        <v>294</v>
      </c>
      <c r="M76" s="481" t="s">
        <v>294</v>
      </c>
      <c r="N76" s="482" t="s">
        <v>294</v>
      </c>
      <c r="O76" s="545" t="s">
        <v>294</v>
      </c>
      <c r="P76" s="481" t="s">
        <v>294</v>
      </c>
      <c r="Q76" s="482" t="s">
        <v>294</v>
      </c>
      <c r="R76" s="545" t="s">
        <v>294</v>
      </c>
      <c r="S76" s="481" t="s">
        <v>294</v>
      </c>
      <c r="T76" s="482" t="s">
        <v>294</v>
      </c>
      <c r="U76" s="545" t="s">
        <v>294</v>
      </c>
      <c r="V76" s="481" t="s">
        <v>294</v>
      </c>
      <c r="W76" s="482" t="s">
        <v>294</v>
      </c>
      <c r="X76" s="545" t="s">
        <v>294</v>
      </c>
    </row>
    <row r="77" spans="2:28" ht="12">
      <c r="B77" s="462" t="s">
        <v>346</v>
      </c>
      <c r="C77" s="483"/>
      <c r="D77" s="484">
        <v>0</v>
      </c>
      <c r="E77" s="485">
        <v>0</v>
      </c>
      <c r="F77" s="485">
        <v>0</v>
      </c>
      <c r="G77" s="484">
        <v>664100267</v>
      </c>
      <c r="H77" s="485">
        <v>607344916</v>
      </c>
      <c r="I77" s="485">
        <v>371411786</v>
      </c>
      <c r="J77" s="484">
        <v>1684138548</v>
      </c>
      <c r="K77" s="485">
        <v>1836864322</v>
      </c>
      <c r="L77" s="485">
        <v>1969226185</v>
      </c>
      <c r="M77" s="484">
        <v>923911912</v>
      </c>
      <c r="N77" s="485">
        <v>884467266</v>
      </c>
      <c r="O77" s="485">
        <v>982770698</v>
      </c>
      <c r="P77" s="484">
        <v>585196341</v>
      </c>
      <c r="Q77" s="485">
        <v>562046426</v>
      </c>
      <c r="R77" s="485">
        <v>478699891</v>
      </c>
      <c r="S77" s="484">
        <v>0</v>
      </c>
      <c r="T77" s="485">
        <v>0</v>
      </c>
      <c r="U77" s="485">
        <v>0</v>
      </c>
      <c r="V77" s="484">
        <v>3857347068</v>
      </c>
      <c r="W77" s="485">
        <v>3890722930</v>
      </c>
      <c r="X77" s="485">
        <v>3802108560</v>
      </c>
      <c r="Z77" s="467">
        <v>0</v>
      </c>
      <c r="AA77" s="467">
        <v>0</v>
      </c>
      <c r="AB77" s="467">
        <v>0</v>
      </c>
    </row>
    <row r="78" spans="2:28" ht="12">
      <c r="B78" s="486"/>
      <c r="C78" s="473" t="s">
        <v>347</v>
      </c>
      <c r="D78" s="484">
        <v>0</v>
      </c>
      <c r="E78" s="485">
        <v>0</v>
      </c>
      <c r="F78" s="485">
        <v>0</v>
      </c>
      <c r="G78" s="484">
        <v>635354040</v>
      </c>
      <c r="H78" s="485">
        <v>278475279</v>
      </c>
      <c r="I78" s="485">
        <v>222534863</v>
      </c>
      <c r="J78" s="484">
        <v>1374605215</v>
      </c>
      <c r="K78" s="485">
        <v>1606176000</v>
      </c>
      <c r="L78" s="485">
        <v>1784233025</v>
      </c>
      <c r="M78" s="484">
        <v>918407134</v>
      </c>
      <c r="N78" s="485">
        <v>876948863</v>
      </c>
      <c r="O78" s="485">
        <v>980294259</v>
      </c>
      <c r="P78" s="484">
        <v>582386858</v>
      </c>
      <c r="Q78" s="485">
        <v>559556527</v>
      </c>
      <c r="R78" s="485">
        <v>476564658</v>
      </c>
      <c r="S78" s="484">
        <v>0</v>
      </c>
      <c r="T78" s="485">
        <v>0</v>
      </c>
      <c r="U78" s="485">
        <v>0</v>
      </c>
      <c r="V78" s="484">
        <v>3510753247</v>
      </c>
      <c r="W78" s="485">
        <v>3321156669</v>
      </c>
      <c r="X78" s="485">
        <v>3463626805</v>
      </c>
      <c r="Z78" s="467">
        <v>0</v>
      </c>
      <c r="AA78" s="467">
        <v>0</v>
      </c>
      <c r="AB78" s="467">
        <v>0</v>
      </c>
    </row>
    <row r="79" spans="2:28" ht="12">
      <c r="B79" s="486"/>
      <c r="C79" s="487" t="s">
        <v>348</v>
      </c>
      <c r="D79" s="488">
        <v>0</v>
      </c>
      <c r="E79" s="546">
        <v>0</v>
      </c>
      <c r="F79" s="489">
        <v>0</v>
      </c>
      <c r="G79" s="488">
        <v>593736386</v>
      </c>
      <c r="H79" s="546">
        <v>261053382</v>
      </c>
      <c r="I79" s="489">
        <v>204714773</v>
      </c>
      <c r="J79" s="488">
        <v>1280345633</v>
      </c>
      <c r="K79" s="546">
        <v>1509823358</v>
      </c>
      <c r="L79" s="489">
        <v>1696855326</v>
      </c>
      <c r="M79" s="488">
        <v>762602031</v>
      </c>
      <c r="N79" s="546">
        <v>723092894</v>
      </c>
      <c r="O79" s="489">
        <v>808454612</v>
      </c>
      <c r="P79" s="488">
        <v>547358682</v>
      </c>
      <c r="Q79" s="546">
        <v>528051398</v>
      </c>
      <c r="R79" s="489">
        <v>447642884</v>
      </c>
      <c r="S79" s="488">
        <v>0</v>
      </c>
      <c r="T79" s="546">
        <v>0</v>
      </c>
      <c r="U79" s="489">
        <v>0</v>
      </c>
      <c r="V79" s="488">
        <v>3184042732</v>
      </c>
      <c r="W79" s="546">
        <v>3022021032</v>
      </c>
      <c r="X79" s="546">
        <v>3157667595</v>
      </c>
      <c r="Z79" s="467">
        <v>0</v>
      </c>
      <c r="AA79" s="467">
        <v>0</v>
      </c>
      <c r="AB79" s="467">
        <v>0</v>
      </c>
    </row>
    <row r="80" spans="2:28" ht="12">
      <c r="B80" s="486"/>
      <c r="C80" s="487" t="s">
        <v>349</v>
      </c>
      <c r="D80" s="488">
        <v>0</v>
      </c>
      <c r="E80" s="546">
        <v>0</v>
      </c>
      <c r="F80" s="489">
        <v>0</v>
      </c>
      <c r="G80" s="488">
        <v>139001</v>
      </c>
      <c r="H80" s="546">
        <v>460133</v>
      </c>
      <c r="I80" s="489">
        <v>523507</v>
      </c>
      <c r="J80" s="488">
        <v>1424402</v>
      </c>
      <c r="K80" s="546">
        <v>16073260</v>
      </c>
      <c r="L80" s="489">
        <v>16820481</v>
      </c>
      <c r="M80" s="488">
        <v>109606</v>
      </c>
      <c r="N80" s="546">
        <v>217554</v>
      </c>
      <c r="O80" s="489">
        <v>15149</v>
      </c>
      <c r="P80" s="488">
        <v>544419</v>
      </c>
      <c r="Q80" s="546">
        <v>2772195</v>
      </c>
      <c r="R80" s="489">
        <v>3781787</v>
      </c>
      <c r="S80" s="488">
        <v>0</v>
      </c>
      <c r="T80" s="546">
        <v>0</v>
      </c>
      <c r="U80" s="489">
        <v>0</v>
      </c>
      <c r="V80" s="488">
        <v>2217428</v>
      </c>
      <c r="W80" s="546">
        <v>19523142</v>
      </c>
      <c r="X80" s="546">
        <v>21140924</v>
      </c>
      <c r="Z80" s="467">
        <v>0</v>
      </c>
      <c r="AA80" s="467">
        <v>0</v>
      </c>
      <c r="AB80" s="467">
        <v>0</v>
      </c>
    </row>
    <row r="81" spans="2:28" ht="12">
      <c r="B81" s="486"/>
      <c r="C81" s="487" t="s">
        <v>350</v>
      </c>
      <c r="D81" s="488">
        <v>0</v>
      </c>
      <c r="E81" s="546">
        <v>0</v>
      </c>
      <c r="F81" s="489">
        <v>0</v>
      </c>
      <c r="G81" s="488">
        <v>41478653</v>
      </c>
      <c r="H81" s="546">
        <v>16961764</v>
      </c>
      <c r="I81" s="489">
        <v>17296583</v>
      </c>
      <c r="J81" s="488">
        <v>92835180</v>
      </c>
      <c r="K81" s="546">
        <v>80279382</v>
      </c>
      <c r="L81" s="489">
        <v>70557218</v>
      </c>
      <c r="M81" s="488">
        <v>155695497</v>
      </c>
      <c r="N81" s="546">
        <v>153638415</v>
      </c>
      <c r="O81" s="489">
        <v>171824498</v>
      </c>
      <c r="P81" s="488">
        <v>34483757</v>
      </c>
      <c r="Q81" s="546">
        <v>28732934</v>
      </c>
      <c r="R81" s="489">
        <v>25139987</v>
      </c>
      <c r="S81" s="488">
        <v>0</v>
      </c>
      <c r="T81" s="546">
        <v>0</v>
      </c>
      <c r="U81" s="489">
        <v>0</v>
      </c>
      <c r="V81" s="488">
        <v>324493087</v>
      </c>
      <c r="W81" s="546">
        <v>279612495</v>
      </c>
      <c r="X81" s="546">
        <v>284818286</v>
      </c>
      <c r="Z81" s="467">
        <v>0</v>
      </c>
      <c r="AA81" s="467">
        <v>0</v>
      </c>
      <c r="AB81" s="467">
        <v>0</v>
      </c>
    </row>
    <row r="82" spans="2:28" ht="12" hidden="1">
      <c r="B82" s="486"/>
      <c r="C82" s="487"/>
      <c r="D82" s="488"/>
      <c r="E82" s="546">
        <v>0</v>
      </c>
      <c r="F82" s="489">
        <v>0</v>
      </c>
      <c r="G82" s="488"/>
      <c r="H82" s="546"/>
      <c r="I82" s="489">
        <v>0</v>
      </c>
      <c r="J82" s="488"/>
      <c r="K82" s="546"/>
      <c r="L82" s="489">
        <v>0</v>
      </c>
      <c r="M82" s="488"/>
      <c r="N82" s="546"/>
      <c r="O82" s="489">
        <v>0</v>
      </c>
      <c r="P82" s="488"/>
      <c r="Q82" s="546"/>
      <c r="R82" s="489">
        <v>0</v>
      </c>
      <c r="S82" s="488"/>
      <c r="T82" s="546"/>
      <c r="U82" s="489">
        <v>0</v>
      </c>
      <c r="V82" s="488"/>
      <c r="W82" s="546"/>
      <c r="X82" s="546"/>
      <c r="Z82" s="467"/>
      <c r="AA82" s="467"/>
      <c r="AB82" s="467"/>
    </row>
    <row r="83" spans="2:28" ht="12">
      <c r="B83" s="486"/>
      <c r="C83" s="473" t="s">
        <v>351</v>
      </c>
      <c r="D83" s="488">
        <v>0</v>
      </c>
      <c r="E83" s="546">
        <v>0</v>
      </c>
      <c r="F83" s="489">
        <v>0</v>
      </c>
      <c r="G83" s="488">
        <v>28746227</v>
      </c>
      <c r="H83" s="546">
        <v>328869637</v>
      </c>
      <c r="I83" s="489">
        <v>148876923</v>
      </c>
      <c r="J83" s="488">
        <v>309533333</v>
      </c>
      <c r="K83" s="546">
        <v>230688322</v>
      </c>
      <c r="L83" s="489">
        <v>184993160</v>
      </c>
      <c r="M83" s="488">
        <v>5504778</v>
      </c>
      <c r="N83" s="546">
        <v>7518403</v>
      </c>
      <c r="O83" s="489">
        <v>2476439</v>
      </c>
      <c r="P83" s="488">
        <v>2809483</v>
      </c>
      <c r="Q83" s="546">
        <v>2489899</v>
      </c>
      <c r="R83" s="489">
        <v>2135233</v>
      </c>
      <c r="S83" s="488">
        <v>0</v>
      </c>
      <c r="T83" s="546">
        <v>0</v>
      </c>
      <c r="U83" s="489">
        <v>0</v>
      </c>
      <c r="V83" s="488">
        <v>346593821</v>
      </c>
      <c r="W83" s="546">
        <v>569566261</v>
      </c>
      <c r="X83" s="546">
        <v>338481755</v>
      </c>
      <c r="Z83" s="467">
        <v>0</v>
      </c>
      <c r="AA83" s="467">
        <v>0</v>
      </c>
      <c r="AB83" s="467">
        <v>0</v>
      </c>
    </row>
    <row r="84" spans="6:28" ht="12">
      <c r="F84" s="467"/>
      <c r="Z84" s="467">
        <v>0</v>
      </c>
      <c r="AA84" s="467"/>
      <c r="AB84" s="467"/>
    </row>
    <row r="85" spans="2:28" ht="12">
      <c r="B85" s="462" t="s">
        <v>352</v>
      </c>
      <c r="C85" s="490"/>
      <c r="D85" s="484">
        <v>0</v>
      </c>
      <c r="E85" s="485">
        <v>0</v>
      </c>
      <c r="F85" s="485">
        <v>0</v>
      </c>
      <c r="G85" s="484">
        <v>-303352490</v>
      </c>
      <c r="H85" s="485">
        <v>-157387237</v>
      </c>
      <c r="I85" s="485">
        <v>-161995240</v>
      </c>
      <c r="J85" s="484">
        <v>-1142263697</v>
      </c>
      <c r="K85" s="485">
        <v>-1386390872</v>
      </c>
      <c r="L85" s="485">
        <v>-1313723580</v>
      </c>
      <c r="M85" s="484">
        <v>-532281721</v>
      </c>
      <c r="N85" s="485">
        <v>-500570712</v>
      </c>
      <c r="O85" s="485">
        <v>-547593754</v>
      </c>
      <c r="P85" s="484">
        <v>-395535703</v>
      </c>
      <c r="Q85" s="485">
        <v>-379015102</v>
      </c>
      <c r="R85" s="485">
        <v>-315115521</v>
      </c>
      <c r="S85" s="484">
        <v>0</v>
      </c>
      <c r="T85" s="485">
        <v>0</v>
      </c>
      <c r="U85" s="485">
        <v>0</v>
      </c>
      <c r="V85" s="484">
        <v>-2373433611</v>
      </c>
      <c r="W85" s="485">
        <v>-2423363923</v>
      </c>
      <c r="X85" s="485">
        <v>-2338428095</v>
      </c>
      <c r="Z85" s="467">
        <v>0</v>
      </c>
      <c r="AA85" s="467">
        <v>0</v>
      </c>
      <c r="AB85" s="467">
        <v>0</v>
      </c>
    </row>
    <row r="86" spans="2:28" ht="12">
      <c r="B86" s="486"/>
      <c r="C86" s="487" t="s">
        <v>353</v>
      </c>
      <c r="D86" s="488">
        <v>0</v>
      </c>
      <c r="E86" s="546">
        <v>0</v>
      </c>
      <c r="F86" s="489">
        <v>0</v>
      </c>
      <c r="G86" s="488">
        <v>-267275505</v>
      </c>
      <c r="H86" s="546">
        <v>-155612243</v>
      </c>
      <c r="I86" s="489">
        <v>-160940088</v>
      </c>
      <c r="J86" s="488">
        <v>-783387248</v>
      </c>
      <c r="K86" s="546">
        <v>-1068487043</v>
      </c>
      <c r="L86" s="489">
        <v>-1029857439</v>
      </c>
      <c r="M86" s="488">
        <v>-397230120</v>
      </c>
      <c r="N86" s="546">
        <v>-375946940</v>
      </c>
      <c r="O86" s="489">
        <v>-416564592</v>
      </c>
      <c r="P86" s="488">
        <v>-372197012</v>
      </c>
      <c r="Q86" s="546">
        <v>-351596619</v>
      </c>
      <c r="R86" s="489">
        <v>-292686474</v>
      </c>
      <c r="S86" s="488">
        <v>0</v>
      </c>
      <c r="T86" s="546">
        <v>0</v>
      </c>
      <c r="U86" s="489">
        <v>0</v>
      </c>
      <c r="V86" s="488">
        <v>-1820089885</v>
      </c>
      <c r="W86" s="546">
        <v>-1951642845</v>
      </c>
      <c r="X86" s="546">
        <v>-1900048593</v>
      </c>
      <c r="Z86" s="467">
        <v>0</v>
      </c>
      <c r="AA86" s="467">
        <v>0</v>
      </c>
      <c r="AB86" s="467">
        <v>0</v>
      </c>
    </row>
    <row r="87" spans="2:28" ht="12">
      <c r="B87" s="486"/>
      <c r="C87" s="487" t="s">
        <v>354</v>
      </c>
      <c r="D87" s="488">
        <v>0</v>
      </c>
      <c r="E87" s="546">
        <v>0</v>
      </c>
      <c r="F87" s="489">
        <v>0</v>
      </c>
      <c r="G87" s="488">
        <v>0</v>
      </c>
      <c r="H87" s="546">
        <v>0</v>
      </c>
      <c r="I87" s="489">
        <v>0</v>
      </c>
      <c r="J87" s="488">
        <v>0</v>
      </c>
      <c r="K87" s="546">
        <v>0</v>
      </c>
      <c r="L87" s="489">
        <v>0</v>
      </c>
      <c r="M87" s="488">
        <v>0</v>
      </c>
      <c r="N87" s="546">
        <v>0</v>
      </c>
      <c r="O87" s="489">
        <v>0</v>
      </c>
      <c r="P87" s="488">
        <v>0</v>
      </c>
      <c r="Q87" s="546">
        <v>0</v>
      </c>
      <c r="R87" s="489">
        <v>0</v>
      </c>
      <c r="S87" s="488">
        <v>0</v>
      </c>
      <c r="T87" s="546">
        <v>0</v>
      </c>
      <c r="U87" s="489">
        <v>0</v>
      </c>
      <c r="V87" s="488">
        <v>0</v>
      </c>
      <c r="W87" s="546">
        <v>0</v>
      </c>
      <c r="X87" s="546">
        <v>0</v>
      </c>
      <c r="Z87" s="467">
        <v>0</v>
      </c>
      <c r="AA87" s="467">
        <v>0</v>
      </c>
      <c r="AB87" s="467">
        <v>0</v>
      </c>
    </row>
    <row r="88" spans="2:28" ht="12">
      <c r="B88" s="486"/>
      <c r="C88" s="487" t="s">
        <v>355</v>
      </c>
      <c r="D88" s="488">
        <v>0</v>
      </c>
      <c r="E88" s="546">
        <v>0</v>
      </c>
      <c r="F88" s="489">
        <v>0</v>
      </c>
      <c r="G88" s="488">
        <v>-812463</v>
      </c>
      <c r="H88" s="546">
        <v>-720575</v>
      </c>
      <c r="I88" s="489">
        <v>-1055152</v>
      </c>
      <c r="J88" s="488">
        <v>-63608227</v>
      </c>
      <c r="K88" s="546">
        <v>-63516659</v>
      </c>
      <c r="L88" s="489">
        <v>-78999828</v>
      </c>
      <c r="M88" s="488">
        <v>-89967670</v>
      </c>
      <c r="N88" s="546">
        <v>-82836069</v>
      </c>
      <c r="O88" s="489">
        <v>-88136414</v>
      </c>
      <c r="P88" s="488">
        <v>0</v>
      </c>
      <c r="Q88" s="546">
        <v>0</v>
      </c>
      <c r="R88" s="489">
        <v>0</v>
      </c>
      <c r="S88" s="488">
        <v>0</v>
      </c>
      <c r="T88" s="546">
        <v>0</v>
      </c>
      <c r="U88" s="489">
        <v>0</v>
      </c>
      <c r="V88" s="488">
        <v>-154388360</v>
      </c>
      <c r="W88" s="546">
        <v>-147073303</v>
      </c>
      <c r="X88" s="546">
        <v>-168191394</v>
      </c>
      <c r="Z88" s="467">
        <v>0</v>
      </c>
      <c r="AA88" s="467">
        <v>0</v>
      </c>
      <c r="AB88" s="467">
        <v>0</v>
      </c>
    </row>
    <row r="89" spans="2:28" ht="12">
      <c r="B89" s="486"/>
      <c r="C89" s="487" t="s">
        <v>356</v>
      </c>
      <c r="D89" s="488">
        <v>0</v>
      </c>
      <c r="E89" s="546">
        <v>0</v>
      </c>
      <c r="F89" s="489">
        <v>0</v>
      </c>
      <c r="G89" s="488">
        <v>-35264522</v>
      </c>
      <c r="H89" s="546">
        <v>-1054419</v>
      </c>
      <c r="I89" s="489">
        <v>0</v>
      </c>
      <c r="J89" s="488">
        <v>-295268222</v>
      </c>
      <c r="K89" s="546">
        <v>-254387170</v>
      </c>
      <c r="L89" s="489">
        <v>-204866313</v>
      </c>
      <c r="M89" s="488">
        <v>-45083931</v>
      </c>
      <c r="N89" s="546">
        <v>-41787703</v>
      </c>
      <c r="O89" s="489">
        <v>-42892748</v>
      </c>
      <c r="P89" s="488">
        <v>-23338691</v>
      </c>
      <c r="Q89" s="546">
        <v>-27418483</v>
      </c>
      <c r="R89" s="489">
        <v>-22429047</v>
      </c>
      <c r="S89" s="488">
        <v>0</v>
      </c>
      <c r="T89" s="546">
        <v>0</v>
      </c>
      <c r="U89" s="489">
        <v>0</v>
      </c>
      <c r="V89" s="488">
        <v>-398955366</v>
      </c>
      <c r="W89" s="546">
        <v>-324647775</v>
      </c>
      <c r="X89" s="546">
        <v>-270188108</v>
      </c>
      <c r="Z89" s="467">
        <v>0</v>
      </c>
      <c r="AA89" s="467">
        <v>0</v>
      </c>
      <c r="AB89" s="467">
        <v>0</v>
      </c>
    </row>
    <row r="90" spans="4:28" ht="12">
      <c r="D90" s="467"/>
      <c r="F90" s="467"/>
      <c r="G90" s="467"/>
      <c r="H90" s="467"/>
      <c r="J90" s="467"/>
      <c r="K90" s="467"/>
      <c r="M90" s="467"/>
      <c r="N90" s="467"/>
      <c r="P90" s="467"/>
      <c r="Q90" s="467"/>
      <c r="S90" s="467"/>
      <c r="T90" s="467"/>
      <c r="V90" s="467"/>
      <c r="Z90" s="467">
        <v>0</v>
      </c>
      <c r="AA90" s="467">
        <v>0</v>
      </c>
      <c r="AB90" s="467">
        <v>0</v>
      </c>
    </row>
    <row r="91" spans="2:28" ht="12">
      <c r="B91" s="462" t="s">
        <v>357</v>
      </c>
      <c r="C91" s="490"/>
      <c r="D91" s="484">
        <v>0</v>
      </c>
      <c r="E91" s="485">
        <v>0</v>
      </c>
      <c r="F91" s="485">
        <v>0</v>
      </c>
      <c r="G91" s="484">
        <v>360747777</v>
      </c>
      <c r="H91" s="485">
        <v>449957679</v>
      </c>
      <c r="I91" s="485">
        <v>209416546</v>
      </c>
      <c r="J91" s="484">
        <v>541874851</v>
      </c>
      <c r="K91" s="485">
        <v>450473450</v>
      </c>
      <c r="L91" s="485">
        <v>655502605</v>
      </c>
      <c r="M91" s="484">
        <v>391630191</v>
      </c>
      <c r="N91" s="485">
        <v>383896554</v>
      </c>
      <c r="O91" s="485">
        <v>435176944</v>
      </c>
      <c r="P91" s="484">
        <v>189660638</v>
      </c>
      <c r="Q91" s="485">
        <v>183031324</v>
      </c>
      <c r="R91" s="485">
        <v>163584370</v>
      </c>
      <c r="S91" s="484">
        <v>0</v>
      </c>
      <c r="T91" s="485">
        <v>0</v>
      </c>
      <c r="U91" s="485">
        <v>0</v>
      </c>
      <c r="V91" s="484">
        <v>1483913457</v>
      </c>
      <c r="W91" s="485">
        <v>1467359007</v>
      </c>
      <c r="X91" s="485">
        <v>1463680465</v>
      </c>
      <c r="Z91" s="467">
        <v>0</v>
      </c>
      <c r="AA91" s="467">
        <v>0</v>
      </c>
      <c r="AB91" s="467">
        <v>0</v>
      </c>
    </row>
    <row r="92" spans="4:28" ht="12">
      <c r="D92" s="467"/>
      <c r="F92" s="467"/>
      <c r="G92" s="467"/>
      <c r="H92" s="467"/>
      <c r="J92" s="467"/>
      <c r="K92" s="467"/>
      <c r="M92" s="467"/>
      <c r="N92" s="467"/>
      <c r="P92" s="467"/>
      <c r="Q92" s="467"/>
      <c r="S92" s="467"/>
      <c r="T92" s="467"/>
      <c r="V92" s="467"/>
      <c r="Z92" s="467">
        <v>0</v>
      </c>
      <c r="AA92" s="467">
        <v>0</v>
      </c>
      <c r="AB92" s="467">
        <v>0</v>
      </c>
    </row>
    <row r="93" spans="2:28" ht="12">
      <c r="B93" s="468"/>
      <c r="C93" s="473" t="s">
        <v>358</v>
      </c>
      <c r="D93" s="488">
        <v>0</v>
      </c>
      <c r="E93" s="546">
        <v>0</v>
      </c>
      <c r="F93" s="489">
        <v>0</v>
      </c>
      <c r="G93" s="488">
        <v>27164958</v>
      </c>
      <c r="H93" s="546">
        <v>34701198</v>
      </c>
      <c r="I93" s="489">
        <v>23153744</v>
      </c>
      <c r="J93" s="488">
        <v>16503934</v>
      </c>
      <c r="K93" s="546">
        <v>9135951</v>
      </c>
      <c r="L93" s="489">
        <v>11202763</v>
      </c>
      <c r="M93" s="488">
        <v>8083645</v>
      </c>
      <c r="N93" s="546">
        <v>4448164</v>
      </c>
      <c r="O93" s="489">
        <v>4446424</v>
      </c>
      <c r="P93" s="488">
        <v>4507477</v>
      </c>
      <c r="Q93" s="546">
        <v>4282006</v>
      </c>
      <c r="R93" s="489">
        <v>3300324</v>
      </c>
      <c r="S93" s="488">
        <v>0</v>
      </c>
      <c r="T93" s="546">
        <v>0</v>
      </c>
      <c r="U93" s="489">
        <v>0</v>
      </c>
      <c r="V93" s="488">
        <v>56260014</v>
      </c>
      <c r="W93" s="546">
        <v>52567319</v>
      </c>
      <c r="X93" s="546">
        <v>42103255</v>
      </c>
      <c r="Z93" s="467">
        <v>0</v>
      </c>
      <c r="AA93" s="467">
        <v>0</v>
      </c>
      <c r="AB93" s="467">
        <v>0</v>
      </c>
    </row>
    <row r="94" spans="2:28" ht="12">
      <c r="B94" s="468"/>
      <c r="C94" s="473" t="s">
        <v>359</v>
      </c>
      <c r="D94" s="488">
        <v>0</v>
      </c>
      <c r="E94" s="546">
        <v>0</v>
      </c>
      <c r="F94" s="489">
        <v>0</v>
      </c>
      <c r="G94" s="488">
        <v>-177539906</v>
      </c>
      <c r="H94" s="546">
        <v>-226741261</v>
      </c>
      <c r="I94" s="489">
        <v>-142343373</v>
      </c>
      <c r="J94" s="488">
        <v>-74766059</v>
      </c>
      <c r="K94" s="546">
        <v>-79431903</v>
      </c>
      <c r="L94" s="489">
        <v>-83882323</v>
      </c>
      <c r="M94" s="488">
        <v>-35633854</v>
      </c>
      <c r="N94" s="546">
        <v>-36740363</v>
      </c>
      <c r="O94" s="489">
        <v>-35616518</v>
      </c>
      <c r="P94" s="488">
        <v>-23387610</v>
      </c>
      <c r="Q94" s="546">
        <v>-22398764</v>
      </c>
      <c r="R94" s="489">
        <v>-21542237</v>
      </c>
      <c r="S94" s="488">
        <v>0</v>
      </c>
      <c r="T94" s="546">
        <v>0</v>
      </c>
      <c r="U94" s="489">
        <v>0</v>
      </c>
      <c r="V94" s="488">
        <v>-311327429</v>
      </c>
      <c r="W94" s="546">
        <v>-365312291</v>
      </c>
      <c r="X94" s="546">
        <v>-283384451</v>
      </c>
      <c r="Z94" s="467">
        <v>0</v>
      </c>
      <c r="AA94" s="467">
        <v>0</v>
      </c>
      <c r="AB94" s="467">
        <v>0</v>
      </c>
    </row>
    <row r="95" spans="2:28" ht="12">
      <c r="B95" s="468"/>
      <c r="C95" s="473" t="s">
        <v>360</v>
      </c>
      <c r="D95" s="488">
        <v>0</v>
      </c>
      <c r="E95" s="546">
        <v>0</v>
      </c>
      <c r="F95" s="489">
        <v>0</v>
      </c>
      <c r="G95" s="488">
        <v>-94219495</v>
      </c>
      <c r="H95" s="546">
        <v>-138623389</v>
      </c>
      <c r="I95" s="489">
        <v>-128124044</v>
      </c>
      <c r="J95" s="488">
        <v>-203261235</v>
      </c>
      <c r="K95" s="546">
        <v>-150045257</v>
      </c>
      <c r="L95" s="489">
        <v>-154016112</v>
      </c>
      <c r="M95" s="488">
        <v>-57901047</v>
      </c>
      <c r="N95" s="546">
        <v>-56460916</v>
      </c>
      <c r="O95" s="489">
        <v>-67631351</v>
      </c>
      <c r="P95" s="488">
        <v>-28003034</v>
      </c>
      <c r="Q95" s="546">
        <v>-26536627</v>
      </c>
      <c r="R95" s="489">
        <v>-26098988</v>
      </c>
      <c r="S95" s="488">
        <v>0</v>
      </c>
      <c r="T95" s="546">
        <v>0</v>
      </c>
      <c r="U95" s="489">
        <v>0</v>
      </c>
      <c r="V95" s="488">
        <v>-383384811</v>
      </c>
      <c r="W95" s="546">
        <v>-371666189</v>
      </c>
      <c r="X95" s="546">
        <v>-375870495</v>
      </c>
      <c r="Z95" s="467">
        <v>0</v>
      </c>
      <c r="AA95" s="467">
        <v>0</v>
      </c>
      <c r="AB95" s="467">
        <v>0</v>
      </c>
    </row>
    <row r="96" spans="4:28" ht="12">
      <c r="D96" s="467"/>
      <c r="F96" s="467"/>
      <c r="G96" s="467"/>
      <c r="H96" s="467"/>
      <c r="J96" s="467"/>
      <c r="K96" s="467"/>
      <c r="M96" s="467"/>
      <c r="N96" s="467"/>
      <c r="P96" s="467"/>
      <c r="Q96" s="467"/>
      <c r="S96" s="467"/>
      <c r="T96" s="467"/>
      <c r="V96" s="467"/>
      <c r="Z96" s="467">
        <v>0</v>
      </c>
      <c r="AA96" s="467">
        <v>0</v>
      </c>
      <c r="AB96" s="467">
        <v>0</v>
      </c>
    </row>
    <row r="97" spans="2:28" ht="12">
      <c r="B97" s="462" t="s">
        <v>361</v>
      </c>
      <c r="C97" s="490"/>
      <c r="D97" s="484">
        <v>0</v>
      </c>
      <c r="E97" s="485">
        <v>0</v>
      </c>
      <c r="F97" s="489">
        <v>0</v>
      </c>
      <c r="G97" s="484">
        <v>116153334</v>
      </c>
      <c r="H97" s="485">
        <v>119294227</v>
      </c>
      <c r="I97" s="489">
        <v>-37897127</v>
      </c>
      <c r="J97" s="484">
        <v>280351491</v>
      </c>
      <c r="K97" s="485">
        <v>230132241</v>
      </c>
      <c r="L97" s="489">
        <v>428806933</v>
      </c>
      <c r="M97" s="484">
        <v>306178935</v>
      </c>
      <c r="N97" s="485">
        <v>295143439</v>
      </c>
      <c r="O97" s="489">
        <v>336375499</v>
      </c>
      <c r="P97" s="484">
        <v>142777471</v>
      </c>
      <c r="Q97" s="485">
        <v>138377939</v>
      </c>
      <c r="R97" s="489">
        <v>119243469</v>
      </c>
      <c r="S97" s="484">
        <v>0</v>
      </c>
      <c r="T97" s="485">
        <v>0</v>
      </c>
      <c r="U97" s="489">
        <v>0</v>
      </c>
      <c r="V97" s="484">
        <v>845461231</v>
      </c>
      <c r="W97" s="485">
        <v>782947846</v>
      </c>
      <c r="X97" s="485">
        <v>846528774</v>
      </c>
      <c r="Z97" s="467">
        <v>0</v>
      </c>
      <c r="AA97" s="467">
        <v>0</v>
      </c>
      <c r="AB97" s="467">
        <v>0</v>
      </c>
    </row>
    <row r="98" spans="4:28" ht="12">
      <c r="D98" s="467"/>
      <c r="F98" s="467"/>
      <c r="G98" s="467"/>
      <c r="H98" s="467"/>
      <c r="J98" s="467"/>
      <c r="K98" s="467"/>
      <c r="M98" s="467"/>
      <c r="N98" s="467"/>
      <c r="P98" s="467"/>
      <c r="Q98" s="467"/>
      <c r="S98" s="467"/>
      <c r="T98" s="467"/>
      <c r="V98" s="467"/>
      <c r="Z98" s="467">
        <v>0</v>
      </c>
      <c r="AA98" s="467">
        <v>0</v>
      </c>
      <c r="AB98" s="467">
        <v>0</v>
      </c>
    </row>
    <row r="99" spans="2:28" ht="12">
      <c r="B99" s="486"/>
      <c r="C99" s="473" t="s">
        <v>362</v>
      </c>
      <c r="D99" s="488">
        <v>0</v>
      </c>
      <c r="E99" s="546">
        <v>0</v>
      </c>
      <c r="F99" s="489">
        <v>0</v>
      </c>
      <c r="G99" s="488">
        <v>-11303027</v>
      </c>
      <c r="H99" s="546">
        <v>-13229654</v>
      </c>
      <c r="I99" s="489">
        <v>-10772411</v>
      </c>
      <c r="J99" s="488">
        <v>-79515562</v>
      </c>
      <c r="K99" s="546">
        <v>-71857411</v>
      </c>
      <c r="L99" s="489">
        <v>-99250848</v>
      </c>
      <c r="M99" s="488">
        <v>-58526488</v>
      </c>
      <c r="N99" s="546">
        <v>-59475177</v>
      </c>
      <c r="O99" s="489">
        <v>-71998972</v>
      </c>
      <c r="P99" s="488">
        <v>-30218032</v>
      </c>
      <c r="Q99" s="546">
        <v>-29074143</v>
      </c>
      <c r="R99" s="489">
        <v>-26510068</v>
      </c>
      <c r="S99" s="488">
        <v>0</v>
      </c>
      <c r="T99" s="546">
        <v>0</v>
      </c>
      <c r="U99" s="489">
        <v>0</v>
      </c>
      <c r="V99" s="488">
        <v>-179563109</v>
      </c>
      <c r="W99" s="546">
        <v>-173636385</v>
      </c>
      <c r="X99" s="546">
        <v>-208532299</v>
      </c>
      <c r="Z99" s="467">
        <v>0</v>
      </c>
      <c r="AA99" s="467">
        <v>0</v>
      </c>
      <c r="AB99" s="467">
        <v>0</v>
      </c>
    </row>
    <row r="100" spans="2:28" ht="24">
      <c r="B100" s="486"/>
      <c r="C100" s="473" t="s">
        <v>363</v>
      </c>
      <c r="D100" s="488">
        <v>0</v>
      </c>
      <c r="E100" s="546">
        <v>0</v>
      </c>
      <c r="F100" s="489">
        <v>0</v>
      </c>
      <c r="G100" s="488">
        <v>-9221068</v>
      </c>
      <c r="H100" s="546">
        <v>-2289187</v>
      </c>
      <c r="I100" s="489">
        <v>-2559659</v>
      </c>
      <c r="J100" s="488">
        <v>-66703434</v>
      </c>
      <c r="K100" s="546">
        <v>-30940802</v>
      </c>
      <c r="L100" s="489">
        <v>-28330530</v>
      </c>
      <c r="M100" s="488">
        <v>-1346571</v>
      </c>
      <c r="N100" s="546">
        <v>-80720</v>
      </c>
      <c r="O100" s="489">
        <v>-2401454</v>
      </c>
      <c r="P100" s="488">
        <v>-1388976</v>
      </c>
      <c r="Q100" s="546">
        <v>-1598702</v>
      </c>
      <c r="R100" s="489">
        <v>-1747322</v>
      </c>
      <c r="S100" s="488">
        <v>0</v>
      </c>
      <c r="T100" s="546">
        <v>0</v>
      </c>
      <c r="U100" s="489">
        <v>0</v>
      </c>
      <c r="V100" s="488">
        <v>-78660049</v>
      </c>
      <c r="W100" s="546">
        <v>-34909411</v>
      </c>
      <c r="X100" s="546">
        <v>-35038965</v>
      </c>
      <c r="Z100" s="467">
        <v>0</v>
      </c>
      <c r="AA100" s="467">
        <v>0</v>
      </c>
      <c r="AB100" s="467">
        <v>0</v>
      </c>
    </row>
    <row r="101" spans="2:28" ht="12" hidden="1">
      <c r="B101" s="491"/>
      <c r="C101" s="491"/>
      <c r="D101" s="492"/>
      <c r="E101" s="547"/>
      <c r="F101" s="493"/>
      <c r="G101" s="492"/>
      <c r="H101" s="547"/>
      <c r="I101" s="493"/>
      <c r="J101" s="492"/>
      <c r="K101" s="547"/>
      <c r="L101" s="493"/>
      <c r="M101" s="492"/>
      <c r="N101" s="547"/>
      <c r="O101" s="493"/>
      <c r="P101" s="492"/>
      <c r="Q101" s="547"/>
      <c r="R101" s="493"/>
      <c r="S101" s="492"/>
      <c r="T101" s="547"/>
      <c r="U101" s="493"/>
      <c r="V101" s="492"/>
      <c r="W101" s="547"/>
      <c r="X101" s="547"/>
      <c r="Z101" s="467"/>
      <c r="AA101" s="467"/>
      <c r="AB101" s="467"/>
    </row>
    <row r="102" spans="4:28" ht="12">
      <c r="D102" s="467"/>
      <c r="F102" s="467"/>
      <c r="G102" s="467"/>
      <c r="H102" s="467"/>
      <c r="J102" s="467"/>
      <c r="K102" s="467"/>
      <c r="M102" s="467"/>
      <c r="N102" s="467"/>
      <c r="P102" s="467"/>
      <c r="Q102" s="467"/>
      <c r="S102" s="467"/>
      <c r="T102" s="467"/>
      <c r="V102" s="467"/>
      <c r="Z102" s="467">
        <v>0</v>
      </c>
      <c r="AA102" s="467">
        <v>0</v>
      </c>
      <c r="AB102" s="467">
        <v>0</v>
      </c>
    </row>
    <row r="103" spans="2:28" ht="12">
      <c r="B103" s="462" t="s">
        <v>364</v>
      </c>
      <c r="C103" s="490"/>
      <c r="D103" s="484">
        <v>0</v>
      </c>
      <c r="E103" s="485">
        <v>0</v>
      </c>
      <c r="F103" s="495">
        <v>0</v>
      </c>
      <c r="G103" s="484">
        <v>95629239</v>
      </c>
      <c r="H103" s="485">
        <v>103775386</v>
      </c>
      <c r="I103" s="496">
        <v>-51229197</v>
      </c>
      <c r="J103" s="484">
        <v>134132495</v>
      </c>
      <c r="K103" s="485">
        <v>127334028</v>
      </c>
      <c r="L103" s="496">
        <v>301225555</v>
      </c>
      <c r="M103" s="484">
        <v>246305876</v>
      </c>
      <c r="N103" s="485">
        <v>235587542</v>
      </c>
      <c r="O103" s="496">
        <v>261975073</v>
      </c>
      <c r="P103" s="484">
        <v>111170463</v>
      </c>
      <c r="Q103" s="485">
        <v>107705094</v>
      </c>
      <c r="R103" s="496">
        <v>90986079</v>
      </c>
      <c r="S103" s="484">
        <v>0</v>
      </c>
      <c r="T103" s="485">
        <v>0</v>
      </c>
      <c r="U103" s="496">
        <v>0</v>
      </c>
      <c r="V103" s="484">
        <v>587238073</v>
      </c>
      <c r="W103" s="485">
        <v>574402050</v>
      </c>
      <c r="X103" s="485">
        <v>602957510</v>
      </c>
      <c r="Z103" s="467">
        <v>0</v>
      </c>
      <c r="AA103" s="467">
        <v>0</v>
      </c>
      <c r="AB103" s="467">
        <v>0</v>
      </c>
    </row>
    <row r="104" spans="2:28" ht="6" customHeight="1">
      <c r="B104" s="525"/>
      <c r="C104" s="526"/>
      <c r="D104" s="467"/>
      <c r="F104" s="467"/>
      <c r="G104" s="467"/>
      <c r="H104" s="467"/>
      <c r="J104" s="467"/>
      <c r="K104" s="467"/>
      <c r="M104" s="467"/>
      <c r="N104" s="467"/>
      <c r="P104" s="467"/>
      <c r="Q104" s="467"/>
      <c r="S104" s="467"/>
      <c r="T104" s="467"/>
      <c r="V104" s="467"/>
      <c r="Z104" s="467">
        <v>0</v>
      </c>
      <c r="AA104" s="467">
        <v>0</v>
      </c>
      <c r="AB104" s="467">
        <v>0</v>
      </c>
    </row>
    <row r="105" spans="2:28" ht="12">
      <c r="B105" s="462" t="s">
        <v>365</v>
      </c>
      <c r="C105" s="490"/>
      <c r="D105" s="484">
        <v>0</v>
      </c>
      <c r="E105" s="485">
        <v>0</v>
      </c>
      <c r="F105" s="485">
        <v>0</v>
      </c>
      <c r="G105" s="484">
        <v>-109572952</v>
      </c>
      <c r="H105" s="485">
        <v>-3942519</v>
      </c>
      <c r="I105" s="485">
        <v>-38408032</v>
      </c>
      <c r="J105" s="484">
        <v>-100703120</v>
      </c>
      <c r="K105" s="485">
        <v>-48588988</v>
      </c>
      <c r="L105" s="485">
        <v>-174878226</v>
      </c>
      <c r="M105" s="484">
        <v>-35066292</v>
      </c>
      <c r="N105" s="485">
        <v>-27459740</v>
      </c>
      <c r="O105" s="485">
        <v>-26624088</v>
      </c>
      <c r="P105" s="484">
        <v>-16501174</v>
      </c>
      <c r="Q105" s="485">
        <v>-16772560</v>
      </c>
      <c r="R105" s="485">
        <v>-11494113</v>
      </c>
      <c r="S105" s="484">
        <v>0</v>
      </c>
      <c r="T105" s="485">
        <v>0</v>
      </c>
      <c r="U105" s="485">
        <v>2000172</v>
      </c>
      <c r="V105" s="484">
        <v>-261843538</v>
      </c>
      <c r="W105" s="485">
        <v>-96763807</v>
      </c>
      <c r="X105" s="485">
        <v>-249404287</v>
      </c>
      <c r="Z105" s="467">
        <v>0</v>
      </c>
      <c r="AA105" s="467">
        <v>0</v>
      </c>
      <c r="AB105" s="467">
        <v>0</v>
      </c>
    </row>
    <row r="106" spans="2:28" ht="12">
      <c r="B106" s="462"/>
      <c r="C106" s="490" t="s">
        <v>366</v>
      </c>
      <c r="D106" s="484">
        <v>0</v>
      </c>
      <c r="E106" s="485">
        <v>0</v>
      </c>
      <c r="F106" s="485"/>
      <c r="G106" s="484">
        <v>18340961</v>
      </c>
      <c r="H106" s="485">
        <v>65153401</v>
      </c>
      <c r="I106" s="485">
        <v>28970378</v>
      </c>
      <c r="J106" s="484">
        <v>78342195</v>
      </c>
      <c r="K106" s="485">
        <v>102075187</v>
      </c>
      <c r="L106" s="485">
        <v>45864512</v>
      </c>
      <c r="M106" s="484">
        <v>5920503</v>
      </c>
      <c r="N106" s="485">
        <v>6745819</v>
      </c>
      <c r="O106" s="485">
        <v>7242116</v>
      </c>
      <c r="P106" s="484">
        <v>3007521</v>
      </c>
      <c r="Q106" s="485">
        <v>3221357</v>
      </c>
      <c r="R106" s="485">
        <v>2830626</v>
      </c>
      <c r="S106" s="484">
        <v>0</v>
      </c>
      <c r="T106" s="485">
        <v>0</v>
      </c>
      <c r="U106" s="485">
        <v>0</v>
      </c>
      <c r="V106" s="484">
        <v>105611180</v>
      </c>
      <c r="W106" s="485">
        <v>177195764</v>
      </c>
      <c r="X106" s="485">
        <v>84907632</v>
      </c>
      <c r="Z106" s="467">
        <v>0</v>
      </c>
      <c r="AA106" s="467"/>
      <c r="AB106" s="467"/>
    </row>
    <row r="107" spans="2:28" ht="12.75" customHeight="1">
      <c r="B107" s="486"/>
      <c r="C107" s="473" t="s">
        <v>367</v>
      </c>
      <c r="D107" s="488">
        <v>0</v>
      </c>
      <c r="E107" s="546"/>
      <c r="F107" s="489"/>
      <c r="G107" s="488">
        <v>12985856</v>
      </c>
      <c r="H107" s="546">
        <v>1303146</v>
      </c>
      <c r="I107" s="489">
        <v>532645</v>
      </c>
      <c r="J107" s="488">
        <v>9672857</v>
      </c>
      <c r="K107" s="546">
        <v>2924921</v>
      </c>
      <c r="L107" s="489">
        <v>9641862</v>
      </c>
      <c r="M107" s="488">
        <v>3991858</v>
      </c>
      <c r="N107" s="546">
        <v>3452375</v>
      </c>
      <c r="O107" s="489">
        <v>3377089</v>
      </c>
      <c r="P107" s="488">
        <v>718571</v>
      </c>
      <c r="Q107" s="546">
        <v>892016</v>
      </c>
      <c r="R107" s="489">
        <v>1063623</v>
      </c>
      <c r="S107" s="488"/>
      <c r="T107" s="546"/>
      <c r="U107" s="489"/>
      <c r="V107" s="488">
        <v>27369142</v>
      </c>
      <c r="W107" s="546">
        <v>8572458</v>
      </c>
      <c r="X107" s="546">
        <v>14615219</v>
      </c>
      <c r="Z107" s="467">
        <v>0</v>
      </c>
      <c r="AA107" s="467">
        <v>0</v>
      </c>
      <c r="AB107" s="467">
        <v>0</v>
      </c>
    </row>
    <row r="108" spans="2:28" ht="12.75" customHeight="1">
      <c r="B108" s="486"/>
      <c r="C108" s="473" t="s">
        <v>368</v>
      </c>
      <c r="D108" s="488">
        <v>0</v>
      </c>
      <c r="E108" s="546"/>
      <c r="F108" s="489"/>
      <c r="G108" s="488">
        <v>5355105</v>
      </c>
      <c r="H108" s="546">
        <v>63850255</v>
      </c>
      <c r="I108" s="489">
        <v>28437733</v>
      </c>
      <c r="J108" s="488">
        <v>68669338</v>
      </c>
      <c r="K108" s="546">
        <v>99150266</v>
      </c>
      <c r="L108" s="546">
        <v>36222650</v>
      </c>
      <c r="M108" s="488">
        <v>1928645</v>
      </c>
      <c r="N108" s="546">
        <v>3293444</v>
      </c>
      <c r="O108" s="546">
        <v>3865027</v>
      </c>
      <c r="P108" s="488">
        <v>2288950</v>
      </c>
      <c r="Q108" s="546">
        <v>2329341</v>
      </c>
      <c r="R108" s="546">
        <v>1767003</v>
      </c>
      <c r="S108" s="488"/>
      <c r="T108" s="546"/>
      <c r="U108" s="489"/>
      <c r="V108" s="488">
        <v>78242038</v>
      </c>
      <c r="W108" s="546">
        <v>168623306</v>
      </c>
      <c r="X108" s="546">
        <v>70292413</v>
      </c>
      <c r="Z108" s="467">
        <v>0</v>
      </c>
      <c r="AA108" s="467">
        <v>0</v>
      </c>
      <c r="AB108" s="467">
        <v>0</v>
      </c>
    </row>
    <row r="109" spans="2:28" ht="12">
      <c r="B109" s="462"/>
      <c r="C109" s="490" t="s">
        <v>369</v>
      </c>
      <c r="D109" s="484">
        <v>0</v>
      </c>
      <c r="E109" s="485">
        <v>0</v>
      </c>
      <c r="F109" s="485"/>
      <c r="G109" s="484">
        <v>-127083732</v>
      </c>
      <c r="H109" s="485">
        <v>-70851224</v>
      </c>
      <c r="I109" s="485">
        <v>-66547390</v>
      </c>
      <c r="J109" s="484">
        <v>-183299326</v>
      </c>
      <c r="K109" s="485">
        <v>-150058877</v>
      </c>
      <c r="L109" s="485">
        <v>-221272601</v>
      </c>
      <c r="M109" s="484">
        <v>-40786634</v>
      </c>
      <c r="N109" s="485">
        <v>-34773430</v>
      </c>
      <c r="O109" s="485">
        <v>-33912253</v>
      </c>
      <c r="P109" s="484">
        <v>-19750077</v>
      </c>
      <c r="Q109" s="485">
        <v>-19294082</v>
      </c>
      <c r="R109" s="485">
        <v>-14065160</v>
      </c>
      <c r="S109" s="484">
        <v>0</v>
      </c>
      <c r="T109" s="485">
        <v>0</v>
      </c>
      <c r="U109" s="485">
        <v>0</v>
      </c>
      <c r="V109" s="484">
        <v>-370919769</v>
      </c>
      <c r="W109" s="485">
        <v>-274977613</v>
      </c>
      <c r="X109" s="485">
        <v>-335797404</v>
      </c>
      <c r="Z109" s="467">
        <v>0</v>
      </c>
      <c r="AA109" s="467">
        <v>0</v>
      </c>
      <c r="AB109" s="467">
        <v>0</v>
      </c>
    </row>
    <row r="110" spans="2:28" ht="12">
      <c r="B110" s="486"/>
      <c r="C110" s="473" t="s">
        <v>370</v>
      </c>
      <c r="D110" s="488">
        <v>0</v>
      </c>
      <c r="E110" s="546"/>
      <c r="F110" s="489"/>
      <c r="G110" s="488">
        <v>-1435270</v>
      </c>
      <c r="H110" s="546">
        <v>-1092357</v>
      </c>
      <c r="I110" s="489">
        <v>-3001623</v>
      </c>
      <c r="J110" s="488">
        <v>-32979343</v>
      </c>
      <c r="K110" s="546">
        <v>-17467056</v>
      </c>
      <c r="L110" s="489">
        <v>-7139131</v>
      </c>
      <c r="M110" s="488">
        <v>-5583888</v>
      </c>
      <c r="N110" s="546">
        <v>0</v>
      </c>
      <c r="O110" s="489">
        <v>-91262</v>
      </c>
      <c r="P110" s="488">
        <v>718571</v>
      </c>
      <c r="Q110" s="546">
        <v>-1884669</v>
      </c>
      <c r="R110" s="489">
        <v>-1433806</v>
      </c>
      <c r="S110" s="488"/>
      <c r="T110" s="546"/>
      <c r="U110" s="489"/>
      <c r="V110" s="488">
        <v>-39279930</v>
      </c>
      <c r="W110" s="546">
        <v>-20444082</v>
      </c>
      <c r="X110" s="546">
        <v>-11665822</v>
      </c>
      <c r="Z110" s="467">
        <v>0</v>
      </c>
      <c r="AA110" s="467">
        <v>0</v>
      </c>
      <c r="AB110" s="467">
        <v>0</v>
      </c>
    </row>
    <row r="111" spans="2:28" ht="12">
      <c r="B111" s="486"/>
      <c r="C111" s="473" t="s">
        <v>371</v>
      </c>
      <c r="D111" s="488">
        <v>0</v>
      </c>
      <c r="E111" s="546"/>
      <c r="F111" s="489"/>
      <c r="G111" s="488">
        <v>0</v>
      </c>
      <c r="H111" s="546">
        <v>0</v>
      </c>
      <c r="I111" s="489">
        <v>0</v>
      </c>
      <c r="J111" s="488">
        <v>-39355313</v>
      </c>
      <c r="K111" s="546">
        <v>-49470132</v>
      </c>
      <c r="L111" s="489">
        <v>-43100513</v>
      </c>
      <c r="M111" s="488">
        <v>-28112094</v>
      </c>
      <c r="N111" s="546">
        <v>-26704160</v>
      </c>
      <c r="O111" s="489">
        <v>-24014571</v>
      </c>
      <c r="P111" s="488">
        <v>0</v>
      </c>
      <c r="Q111" s="546">
        <v>-14449262</v>
      </c>
      <c r="R111" s="489">
        <v>-13458940</v>
      </c>
      <c r="S111" s="488"/>
      <c r="T111" s="546"/>
      <c r="U111" s="489"/>
      <c r="V111" s="488">
        <v>-67467407</v>
      </c>
      <c r="W111" s="546">
        <v>-90623554</v>
      </c>
      <c r="X111" s="546">
        <v>-80574024</v>
      </c>
      <c r="Z111" s="467">
        <v>0</v>
      </c>
      <c r="AA111" s="467">
        <v>0</v>
      </c>
      <c r="AB111" s="467">
        <v>0</v>
      </c>
    </row>
    <row r="112" spans="2:28" ht="12">
      <c r="B112" s="486"/>
      <c r="C112" s="473" t="s">
        <v>372</v>
      </c>
      <c r="D112" s="488">
        <v>0</v>
      </c>
      <c r="E112" s="546"/>
      <c r="F112" s="489"/>
      <c r="G112" s="488">
        <v>-125648462</v>
      </c>
      <c r="H112" s="546">
        <v>-69758867</v>
      </c>
      <c r="I112" s="489">
        <v>-63545767</v>
      </c>
      <c r="J112" s="488">
        <v>-110964670</v>
      </c>
      <c r="K112" s="546">
        <v>-83121689</v>
      </c>
      <c r="L112" s="546">
        <v>-171032957</v>
      </c>
      <c r="M112" s="488">
        <v>-7090652</v>
      </c>
      <c r="N112" s="546">
        <v>-8069270</v>
      </c>
      <c r="O112" s="546">
        <v>-9806420</v>
      </c>
      <c r="P112" s="488">
        <v>-20468648</v>
      </c>
      <c r="Q112" s="546">
        <v>-2960151</v>
      </c>
      <c r="R112" s="546">
        <v>827586</v>
      </c>
      <c r="S112" s="488"/>
      <c r="T112" s="546"/>
      <c r="U112" s="489"/>
      <c r="V112" s="488">
        <v>-264172432</v>
      </c>
      <c r="W112" s="546">
        <v>-163909977</v>
      </c>
      <c r="X112" s="546">
        <v>-243557558</v>
      </c>
      <c r="Y112" s="467"/>
      <c r="Z112" s="467">
        <v>0</v>
      </c>
      <c r="AA112" s="467">
        <v>0</v>
      </c>
      <c r="AB112" s="467">
        <v>0</v>
      </c>
    </row>
    <row r="113" spans="2:28" ht="12">
      <c r="B113" s="486"/>
      <c r="C113" s="473" t="s">
        <v>373</v>
      </c>
      <c r="D113" s="488">
        <v>0</v>
      </c>
      <c r="E113" s="546">
        <v>0</v>
      </c>
      <c r="F113" s="489">
        <v>0</v>
      </c>
      <c r="G113" s="488">
        <v>0</v>
      </c>
      <c r="H113" s="546">
        <v>0</v>
      </c>
      <c r="I113" s="489">
        <v>0</v>
      </c>
      <c r="J113" s="488">
        <v>0</v>
      </c>
      <c r="K113" s="546">
        <v>0</v>
      </c>
      <c r="L113" s="489">
        <v>0</v>
      </c>
      <c r="M113" s="488">
        <v>0</v>
      </c>
      <c r="N113" s="546">
        <v>0</v>
      </c>
      <c r="O113" s="489">
        <v>0</v>
      </c>
      <c r="P113" s="488">
        <v>0</v>
      </c>
      <c r="Q113" s="546">
        <v>0</v>
      </c>
      <c r="R113" s="489">
        <v>0</v>
      </c>
      <c r="S113" s="488">
        <v>0</v>
      </c>
      <c r="T113" s="546">
        <v>0</v>
      </c>
      <c r="U113" s="489">
        <v>0</v>
      </c>
      <c r="V113" s="488">
        <v>0</v>
      </c>
      <c r="W113" s="546">
        <v>0</v>
      </c>
      <c r="X113" s="546">
        <v>0</v>
      </c>
      <c r="Z113" s="467">
        <v>0</v>
      </c>
      <c r="AA113" s="467">
        <v>0</v>
      </c>
      <c r="AB113" s="467">
        <v>0</v>
      </c>
    </row>
    <row r="114" spans="2:28" ht="12">
      <c r="B114" s="486"/>
      <c r="C114" s="473" t="s">
        <v>374</v>
      </c>
      <c r="D114" s="484">
        <v>0</v>
      </c>
      <c r="E114" s="485">
        <v>0</v>
      </c>
      <c r="F114" s="485">
        <v>0</v>
      </c>
      <c r="G114" s="484">
        <v>-830181</v>
      </c>
      <c r="H114" s="485">
        <v>1755304</v>
      </c>
      <c r="I114" s="485">
        <v>-831020</v>
      </c>
      <c r="J114" s="484">
        <v>4254011</v>
      </c>
      <c r="K114" s="485">
        <v>-605298</v>
      </c>
      <c r="L114" s="485">
        <v>529863</v>
      </c>
      <c r="M114" s="484">
        <v>-200161</v>
      </c>
      <c r="N114" s="485">
        <v>567871</v>
      </c>
      <c r="O114" s="485">
        <v>46049</v>
      </c>
      <c r="P114" s="484">
        <v>241382</v>
      </c>
      <c r="Q114" s="485">
        <v>-699835</v>
      </c>
      <c r="R114" s="485">
        <v>-259579</v>
      </c>
      <c r="S114" s="484">
        <v>0</v>
      </c>
      <c r="T114" s="485">
        <v>0</v>
      </c>
      <c r="U114" s="485">
        <v>2000172</v>
      </c>
      <c r="V114" s="484">
        <v>3465051</v>
      </c>
      <c r="W114" s="485">
        <v>1018042</v>
      </c>
      <c r="X114" s="485">
        <v>1485485</v>
      </c>
      <c r="Z114" s="467">
        <v>0</v>
      </c>
      <c r="AA114" s="467">
        <v>0</v>
      </c>
      <c r="AB114" s="467">
        <v>0</v>
      </c>
    </row>
    <row r="115" spans="2:28" ht="12">
      <c r="B115" s="486"/>
      <c r="C115" s="487" t="s">
        <v>375</v>
      </c>
      <c r="D115" s="488">
        <v>0</v>
      </c>
      <c r="E115" s="546">
        <v>0</v>
      </c>
      <c r="F115" s="489"/>
      <c r="G115" s="488">
        <v>1193999</v>
      </c>
      <c r="H115" s="546">
        <v>4114836</v>
      </c>
      <c r="I115" s="489">
        <v>728964</v>
      </c>
      <c r="J115" s="488">
        <v>23019947</v>
      </c>
      <c r="K115" s="546">
        <v>1794515</v>
      </c>
      <c r="L115" s="489">
        <v>833954</v>
      </c>
      <c r="M115" s="488">
        <v>1581643</v>
      </c>
      <c r="N115" s="546">
        <v>1558367</v>
      </c>
      <c r="O115" s="489">
        <v>347721</v>
      </c>
      <c r="P115" s="488">
        <v>2255051</v>
      </c>
      <c r="Q115" s="546">
        <v>976614</v>
      </c>
      <c r="R115" s="489">
        <v>775194</v>
      </c>
      <c r="S115" s="488">
        <v>0</v>
      </c>
      <c r="T115" s="546">
        <v>-382438</v>
      </c>
      <c r="U115" s="489">
        <v>-635440</v>
      </c>
      <c r="V115" s="488">
        <v>28050640</v>
      </c>
      <c r="W115" s="546">
        <v>8061894</v>
      </c>
      <c r="X115" s="546">
        <v>2050393</v>
      </c>
      <c r="Z115" s="467">
        <v>0</v>
      </c>
      <c r="AA115" s="467">
        <v>0</v>
      </c>
      <c r="AB115" s="467">
        <v>0</v>
      </c>
    </row>
    <row r="116" spans="2:28" ht="12">
      <c r="B116" s="486"/>
      <c r="C116" s="487" t="s">
        <v>376</v>
      </c>
      <c r="D116" s="488">
        <v>0</v>
      </c>
      <c r="E116" s="546">
        <v>0</v>
      </c>
      <c r="F116" s="489"/>
      <c r="G116" s="488">
        <v>-2024180</v>
      </c>
      <c r="H116" s="546">
        <v>-2359532</v>
      </c>
      <c r="I116" s="489">
        <v>-1559984</v>
      </c>
      <c r="J116" s="488">
        <v>-18765936</v>
      </c>
      <c r="K116" s="546">
        <v>-2399813</v>
      </c>
      <c r="L116" s="489">
        <v>-304091</v>
      </c>
      <c r="M116" s="488">
        <v>-1781804</v>
      </c>
      <c r="N116" s="546">
        <v>-990496</v>
      </c>
      <c r="O116" s="489">
        <v>-301672</v>
      </c>
      <c r="P116" s="488">
        <v>-2013669</v>
      </c>
      <c r="Q116" s="546">
        <v>-1676449</v>
      </c>
      <c r="R116" s="489">
        <v>-1034773</v>
      </c>
      <c r="S116" s="488">
        <v>0</v>
      </c>
      <c r="T116" s="546">
        <v>382438</v>
      </c>
      <c r="U116" s="489">
        <v>2635612</v>
      </c>
      <c r="V116" s="488">
        <v>-24585589</v>
      </c>
      <c r="W116" s="546">
        <v>-7043852</v>
      </c>
      <c r="X116" s="546">
        <v>-564908</v>
      </c>
      <c r="Z116" s="467">
        <v>0</v>
      </c>
      <c r="AA116" s="467">
        <v>0</v>
      </c>
      <c r="AB116" s="467">
        <v>0</v>
      </c>
    </row>
    <row r="117" spans="4:28" ht="6.75" customHeight="1">
      <c r="D117" s="467"/>
      <c r="F117" s="467"/>
      <c r="G117" s="467"/>
      <c r="H117" s="467"/>
      <c r="J117" s="467"/>
      <c r="K117" s="467"/>
      <c r="M117" s="467"/>
      <c r="N117" s="467"/>
      <c r="P117" s="467"/>
      <c r="Q117" s="467"/>
      <c r="S117" s="467"/>
      <c r="T117" s="467"/>
      <c r="V117" s="467"/>
      <c r="Z117" s="467">
        <v>0</v>
      </c>
      <c r="AA117" s="467">
        <v>0</v>
      </c>
      <c r="AB117" s="467">
        <v>0</v>
      </c>
    </row>
    <row r="118" spans="2:28" ht="24">
      <c r="B118" s="499"/>
      <c r="C118" s="473" t="s">
        <v>377</v>
      </c>
      <c r="D118" s="488">
        <v>0</v>
      </c>
      <c r="E118" s="546">
        <v>0</v>
      </c>
      <c r="F118" s="489">
        <v>0</v>
      </c>
      <c r="G118" s="488">
        <v>92</v>
      </c>
      <c r="H118" s="546">
        <v>34434</v>
      </c>
      <c r="I118" s="489">
        <v>34721</v>
      </c>
      <c r="J118" s="488">
        <v>0</v>
      </c>
      <c r="K118" s="546">
        <v>0</v>
      </c>
      <c r="L118" s="489">
        <v>0</v>
      </c>
      <c r="M118" s="488">
        <v>975844</v>
      </c>
      <c r="N118" s="546">
        <v>752622</v>
      </c>
      <c r="O118" s="489">
        <v>2561039</v>
      </c>
      <c r="P118" s="488">
        <v>0</v>
      </c>
      <c r="Q118" s="546">
        <v>0</v>
      </c>
      <c r="R118" s="489">
        <v>0</v>
      </c>
      <c r="S118" s="488">
        <v>0</v>
      </c>
      <c r="T118" s="546">
        <v>0</v>
      </c>
      <c r="U118" s="489">
        <v>0</v>
      </c>
      <c r="V118" s="488">
        <v>975936</v>
      </c>
      <c r="W118" s="546">
        <v>787056</v>
      </c>
      <c r="X118" s="546">
        <v>2595760</v>
      </c>
      <c r="Z118" s="467">
        <v>0</v>
      </c>
      <c r="AA118" s="467">
        <v>0</v>
      </c>
      <c r="AB118" s="467">
        <v>0</v>
      </c>
    </row>
    <row r="119" spans="2:28" ht="12">
      <c r="B119" s="500"/>
      <c r="C119" s="473" t="s">
        <v>378</v>
      </c>
      <c r="D119" s="484">
        <v>0</v>
      </c>
      <c r="E119" s="466">
        <v>0</v>
      </c>
      <c r="F119" s="466">
        <v>0</v>
      </c>
      <c r="G119" s="484">
        <v>38164</v>
      </c>
      <c r="H119" s="466">
        <v>113216</v>
      </c>
      <c r="I119" s="466">
        <v>0</v>
      </c>
      <c r="J119" s="484">
        <v>-832957</v>
      </c>
      <c r="K119" s="466">
        <v>-6758695</v>
      </c>
      <c r="L119" s="466">
        <v>0</v>
      </c>
      <c r="M119" s="484">
        <v>-10191353</v>
      </c>
      <c r="N119" s="466">
        <v>-128486</v>
      </c>
      <c r="O119" s="466">
        <v>46514</v>
      </c>
      <c r="P119" s="484">
        <v>21687</v>
      </c>
      <c r="Q119" s="466">
        <v>602594</v>
      </c>
      <c r="R119" s="466">
        <v>31910</v>
      </c>
      <c r="S119" s="484">
        <v>0</v>
      </c>
      <c r="T119" s="466">
        <v>0</v>
      </c>
      <c r="U119" s="466">
        <v>0</v>
      </c>
      <c r="V119" s="484">
        <v>-10964459</v>
      </c>
      <c r="W119" s="466">
        <v>-6171371</v>
      </c>
      <c r="X119" s="466">
        <v>78424</v>
      </c>
      <c r="Z119" s="467">
        <v>0</v>
      </c>
      <c r="AA119" s="467">
        <v>0</v>
      </c>
      <c r="AB119" s="467">
        <v>0</v>
      </c>
    </row>
    <row r="120" spans="2:28" ht="12">
      <c r="B120" s="462"/>
      <c r="C120" s="487" t="s">
        <v>379</v>
      </c>
      <c r="D120" s="488">
        <v>0</v>
      </c>
      <c r="E120" s="546">
        <v>0</v>
      </c>
      <c r="F120" s="489">
        <v>0</v>
      </c>
      <c r="G120" s="488">
        <v>38164</v>
      </c>
      <c r="H120" s="546">
        <v>0</v>
      </c>
      <c r="I120" s="489">
        <v>0</v>
      </c>
      <c r="J120" s="488">
        <v>0</v>
      </c>
      <c r="K120" s="546">
        <v>0</v>
      </c>
      <c r="L120" s="489">
        <v>0</v>
      </c>
      <c r="M120" s="488">
        <v>-9304643</v>
      </c>
      <c r="N120" s="546">
        <v>0</v>
      </c>
      <c r="O120" s="489">
        <v>0</v>
      </c>
      <c r="P120" s="488">
        <v>0</v>
      </c>
      <c r="Q120" s="546">
        <v>0</v>
      </c>
      <c r="R120" s="489">
        <v>0</v>
      </c>
      <c r="S120" s="488">
        <v>0</v>
      </c>
      <c r="T120" s="546">
        <v>0</v>
      </c>
      <c r="U120" s="489">
        <v>0</v>
      </c>
      <c r="V120" s="488">
        <v>-9266479</v>
      </c>
      <c r="W120" s="546">
        <v>0</v>
      </c>
      <c r="X120" s="546">
        <v>0</v>
      </c>
      <c r="Z120" s="467">
        <v>0</v>
      </c>
      <c r="AA120" s="467">
        <v>0</v>
      </c>
      <c r="AB120" s="467">
        <v>0</v>
      </c>
    </row>
    <row r="121" spans="2:28" ht="12">
      <c r="B121" s="462"/>
      <c r="C121" s="487" t="s">
        <v>380</v>
      </c>
      <c r="D121" s="488">
        <v>0</v>
      </c>
      <c r="E121" s="546">
        <v>0</v>
      </c>
      <c r="F121" s="489">
        <v>0</v>
      </c>
      <c r="G121" s="488">
        <v>0</v>
      </c>
      <c r="H121" s="546">
        <v>113216</v>
      </c>
      <c r="I121" s="489">
        <v>0</v>
      </c>
      <c r="J121" s="488">
        <v>-832957</v>
      </c>
      <c r="K121" s="546">
        <v>-6758695</v>
      </c>
      <c r="L121" s="489">
        <v>0</v>
      </c>
      <c r="M121" s="488">
        <v>-886710</v>
      </c>
      <c r="N121" s="546">
        <v>-128486</v>
      </c>
      <c r="O121" s="489">
        <v>46514</v>
      </c>
      <c r="P121" s="488">
        <v>21687</v>
      </c>
      <c r="Q121" s="546">
        <v>602594</v>
      </c>
      <c r="R121" s="489">
        <v>31910</v>
      </c>
      <c r="S121" s="488">
        <v>0</v>
      </c>
      <c r="T121" s="546">
        <v>0</v>
      </c>
      <c r="U121" s="489">
        <v>0</v>
      </c>
      <c r="V121" s="488">
        <v>-1697980</v>
      </c>
      <c r="W121" s="546">
        <v>-6171371</v>
      </c>
      <c r="X121" s="546">
        <v>78424</v>
      </c>
      <c r="Z121" s="467">
        <v>0</v>
      </c>
      <c r="AA121" s="467">
        <v>0</v>
      </c>
      <c r="AB121" s="467">
        <v>0</v>
      </c>
    </row>
    <row r="122" spans="4:28" ht="6" customHeight="1">
      <c r="D122" s="467"/>
      <c r="F122" s="467"/>
      <c r="G122" s="467"/>
      <c r="H122" s="467"/>
      <c r="J122" s="467"/>
      <c r="K122" s="467"/>
      <c r="M122" s="467"/>
      <c r="N122" s="467"/>
      <c r="P122" s="467"/>
      <c r="Q122" s="467"/>
      <c r="S122" s="467"/>
      <c r="T122" s="467"/>
      <c r="V122" s="467"/>
      <c r="Z122" s="467">
        <v>0</v>
      </c>
      <c r="AA122" s="467">
        <v>0</v>
      </c>
      <c r="AB122" s="467">
        <v>0</v>
      </c>
    </row>
    <row r="123" spans="2:28" ht="12">
      <c r="B123" s="462" t="s">
        <v>381</v>
      </c>
      <c r="C123" s="490"/>
      <c r="D123" s="484">
        <v>0</v>
      </c>
      <c r="E123" s="466">
        <v>0</v>
      </c>
      <c r="F123" s="466">
        <v>0</v>
      </c>
      <c r="G123" s="484">
        <v>-13905457</v>
      </c>
      <c r="H123" s="466">
        <v>99980517</v>
      </c>
      <c r="I123" s="466">
        <v>-89602508</v>
      </c>
      <c r="J123" s="484">
        <v>32596418</v>
      </c>
      <c r="K123" s="466">
        <v>71986345</v>
      </c>
      <c r="L123" s="466">
        <v>126347329</v>
      </c>
      <c r="M123" s="484">
        <v>202024075</v>
      </c>
      <c r="N123" s="466">
        <v>208751938</v>
      </c>
      <c r="O123" s="466">
        <v>237958538</v>
      </c>
      <c r="P123" s="484">
        <v>94690976</v>
      </c>
      <c r="Q123" s="466">
        <v>91535128</v>
      </c>
      <c r="R123" s="466">
        <v>79523876</v>
      </c>
      <c r="S123" s="484">
        <v>0</v>
      </c>
      <c r="T123" s="466">
        <v>0</v>
      </c>
      <c r="U123" s="466">
        <v>2000172</v>
      </c>
      <c r="V123" s="484">
        <v>315406012</v>
      </c>
      <c r="W123" s="466">
        <v>472253928</v>
      </c>
      <c r="X123" s="466">
        <v>356227407</v>
      </c>
      <c r="Z123" s="467">
        <v>0</v>
      </c>
      <c r="AA123" s="467">
        <v>0</v>
      </c>
      <c r="AB123" s="467">
        <v>0</v>
      </c>
    </row>
    <row r="124" spans="2:28" ht="12" hidden="1">
      <c r="B124" s="548"/>
      <c r="C124" s="549"/>
      <c r="D124" s="537"/>
      <c r="E124" s="448"/>
      <c r="F124" s="448"/>
      <c r="G124" s="537"/>
      <c r="H124" s="448"/>
      <c r="I124" s="448"/>
      <c r="J124" s="537"/>
      <c r="K124" s="448"/>
      <c r="L124" s="448"/>
      <c r="M124" s="537"/>
      <c r="N124" s="448"/>
      <c r="O124" s="448"/>
      <c r="P124" s="537"/>
      <c r="Q124" s="448"/>
      <c r="R124" s="448"/>
      <c r="S124" s="537"/>
      <c r="T124" s="448"/>
      <c r="U124" s="448"/>
      <c r="V124" s="537"/>
      <c r="W124" s="448"/>
      <c r="X124" s="448"/>
      <c r="Z124" s="467"/>
      <c r="AA124" s="467"/>
      <c r="AB124" s="467"/>
    </row>
    <row r="125" spans="4:28" ht="3.75" customHeight="1">
      <c r="D125" s="467"/>
      <c r="F125" s="467"/>
      <c r="G125" s="467"/>
      <c r="H125" s="467"/>
      <c r="J125" s="467"/>
      <c r="K125" s="467"/>
      <c r="M125" s="467"/>
      <c r="N125" s="467"/>
      <c r="P125" s="467"/>
      <c r="Q125" s="467"/>
      <c r="S125" s="467"/>
      <c r="T125" s="467"/>
      <c r="V125" s="467"/>
      <c r="Z125" s="467">
        <v>0</v>
      </c>
      <c r="AA125" s="467">
        <v>0</v>
      </c>
      <c r="AB125" s="467">
        <v>0</v>
      </c>
    </row>
    <row r="126" spans="2:28" ht="12">
      <c r="B126" s="486"/>
      <c r="C126" s="473" t="s">
        <v>382</v>
      </c>
      <c r="D126" s="488">
        <v>0</v>
      </c>
      <c r="E126" s="546">
        <v>0</v>
      </c>
      <c r="F126" s="489"/>
      <c r="G126" s="488">
        <v>-6942666</v>
      </c>
      <c r="H126" s="546">
        <v>-463471</v>
      </c>
      <c r="I126" s="489">
        <v>3792056</v>
      </c>
      <c r="J126" s="488">
        <v>1770210</v>
      </c>
      <c r="K126" s="546">
        <v>-10849463</v>
      </c>
      <c r="L126" s="489">
        <v>-18559097</v>
      </c>
      <c r="M126" s="488">
        <v>-91004375</v>
      </c>
      <c r="N126" s="546">
        <v>-84883204</v>
      </c>
      <c r="O126" s="489">
        <v>-82240147</v>
      </c>
      <c r="P126" s="488">
        <v>-32818344</v>
      </c>
      <c r="Q126" s="546">
        <v>-27924718</v>
      </c>
      <c r="R126" s="489">
        <v>-19790239</v>
      </c>
      <c r="S126" s="488">
        <v>0</v>
      </c>
      <c r="T126" s="546">
        <v>0</v>
      </c>
      <c r="U126" s="489">
        <v>0</v>
      </c>
      <c r="V126" s="488">
        <v>-128995175</v>
      </c>
      <c r="W126" s="546">
        <v>-124120856</v>
      </c>
      <c r="X126" s="546">
        <v>-116797427</v>
      </c>
      <c r="Z126" s="467">
        <v>0</v>
      </c>
      <c r="AA126" s="467">
        <v>0</v>
      </c>
      <c r="AB126" s="467">
        <v>0</v>
      </c>
    </row>
    <row r="127" spans="4:28" ht="4.5" customHeight="1">
      <c r="D127" s="467"/>
      <c r="F127" s="467"/>
      <c r="G127" s="467"/>
      <c r="H127" s="467"/>
      <c r="J127" s="467"/>
      <c r="K127" s="467"/>
      <c r="M127" s="467"/>
      <c r="N127" s="467"/>
      <c r="P127" s="467"/>
      <c r="Q127" s="467"/>
      <c r="S127" s="467"/>
      <c r="T127" s="467"/>
      <c r="V127" s="467"/>
      <c r="Z127" s="467">
        <v>0</v>
      </c>
      <c r="AA127" s="467">
        <v>0</v>
      </c>
      <c r="AB127" s="467">
        <v>0</v>
      </c>
    </row>
    <row r="128" spans="2:28" ht="12">
      <c r="B128" s="462" t="s">
        <v>383</v>
      </c>
      <c r="C128" s="490"/>
      <c r="D128" s="484">
        <v>0</v>
      </c>
      <c r="E128" s="485">
        <v>0</v>
      </c>
      <c r="F128" s="485">
        <v>0</v>
      </c>
      <c r="G128" s="484">
        <v>-20848123</v>
      </c>
      <c r="H128" s="485">
        <v>99517046</v>
      </c>
      <c r="I128" s="485">
        <v>-85810452</v>
      </c>
      <c r="J128" s="484">
        <v>34366628</v>
      </c>
      <c r="K128" s="485">
        <v>61136882</v>
      </c>
      <c r="L128" s="485">
        <v>107788232</v>
      </c>
      <c r="M128" s="484">
        <v>111019700</v>
      </c>
      <c r="N128" s="485">
        <v>123868734</v>
      </c>
      <c r="O128" s="485">
        <v>155718391</v>
      </c>
      <c r="P128" s="484">
        <v>61872632</v>
      </c>
      <c r="Q128" s="485">
        <v>63610410</v>
      </c>
      <c r="R128" s="485">
        <v>59733637</v>
      </c>
      <c r="S128" s="484">
        <v>0</v>
      </c>
      <c r="T128" s="485">
        <v>0</v>
      </c>
      <c r="U128" s="485">
        <v>2000172</v>
      </c>
      <c r="V128" s="484">
        <v>186410837</v>
      </c>
      <c r="W128" s="485">
        <v>348133072</v>
      </c>
      <c r="X128" s="485">
        <v>239429980</v>
      </c>
      <c r="Z128" s="467">
        <v>0</v>
      </c>
      <c r="AA128" s="467">
        <v>0</v>
      </c>
      <c r="AB128" s="467">
        <v>0</v>
      </c>
    </row>
    <row r="129" spans="2:28" ht="12">
      <c r="B129" s="486"/>
      <c r="C129" s="473" t="s">
        <v>384</v>
      </c>
      <c r="D129" s="488">
        <v>0</v>
      </c>
      <c r="E129" s="546">
        <v>0</v>
      </c>
      <c r="F129" s="489"/>
      <c r="G129" s="488">
        <v>0</v>
      </c>
      <c r="H129" s="546">
        <v>0</v>
      </c>
      <c r="I129" s="489">
        <v>0</v>
      </c>
      <c r="J129" s="488">
        <v>0</v>
      </c>
      <c r="K129" s="546">
        <v>0</v>
      </c>
      <c r="L129" s="489">
        <v>0</v>
      </c>
      <c r="M129" s="488">
        <v>0</v>
      </c>
      <c r="N129" s="546">
        <v>0</v>
      </c>
      <c r="O129" s="489">
        <v>0</v>
      </c>
      <c r="P129" s="488">
        <v>0</v>
      </c>
      <c r="Q129" s="546">
        <v>0</v>
      </c>
      <c r="R129" s="489"/>
      <c r="S129" s="488">
        <v>0</v>
      </c>
      <c r="T129" s="546">
        <v>0</v>
      </c>
      <c r="U129" s="489">
        <v>0</v>
      </c>
      <c r="V129" s="488">
        <v>0</v>
      </c>
      <c r="W129" s="546">
        <v>0</v>
      </c>
      <c r="X129" s="546">
        <v>0</v>
      </c>
      <c r="Z129" s="467">
        <v>0</v>
      </c>
      <c r="AA129" s="467">
        <v>0</v>
      </c>
      <c r="AB129" s="467">
        <v>0</v>
      </c>
    </row>
    <row r="130" spans="2:28" ht="12">
      <c r="B130" s="462" t="s">
        <v>385</v>
      </c>
      <c r="C130" s="473"/>
      <c r="D130" s="484">
        <v>0</v>
      </c>
      <c r="E130" s="485">
        <v>0</v>
      </c>
      <c r="F130" s="485">
        <v>0</v>
      </c>
      <c r="G130" s="484">
        <v>-20848123</v>
      </c>
      <c r="H130" s="485">
        <v>99517046</v>
      </c>
      <c r="I130" s="485">
        <v>-85810452</v>
      </c>
      <c r="J130" s="484">
        <v>34366628</v>
      </c>
      <c r="K130" s="485">
        <v>61136882</v>
      </c>
      <c r="L130" s="485">
        <v>107788232</v>
      </c>
      <c r="M130" s="484">
        <v>111019700</v>
      </c>
      <c r="N130" s="485">
        <v>123868734</v>
      </c>
      <c r="O130" s="485">
        <v>155718391</v>
      </c>
      <c r="P130" s="484">
        <v>61872632</v>
      </c>
      <c r="Q130" s="485">
        <v>63610410</v>
      </c>
      <c r="R130" s="485">
        <v>59733637</v>
      </c>
      <c r="S130" s="484">
        <v>0</v>
      </c>
      <c r="T130" s="485">
        <v>0</v>
      </c>
      <c r="U130" s="485">
        <v>2000172</v>
      </c>
      <c r="V130" s="484">
        <v>186410837</v>
      </c>
      <c r="W130" s="485">
        <v>348133072</v>
      </c>
      <c r="X130" s="485">
        <v>239429980</v>
      </c>
      <c r="Z130" s="467">
        <v>0</v>
      </c>
      <c r="AA130" s="467">
        <v>0</v>
      </c>
      <c r="AB130" s="467">
        <v>0</v>
      </c>
    </row>
    <row r="131" spans="4:28" ht="6" customHeight="1">
      <c r="D131" s="467"/>
      <c r="F131" s="467"/>
      <c r="G131" s="467"/>
      <c r="I131" s="467"/>
      <c r="J131" s="467"/>
      <c r="L131" s="467"/>
      <c r="M131" s="467"/>
      <c r="O131" s="467"/>
      <c r="P131" s="467"/>
      <c r="R131" s="467"/>
      <c r="S131" s="467"/>
      <c r="U131" s="467"/>
      <c r="V131" s="467"/>
      <c r="Z131" s="467">
        <v>0</v>
      </c>
      <c r="AA131" s="467">
        <v>0</v>
      </c>
      <c r="AB131" s="467">
        <v>0</v>
      </c>
    </row>
    <row r="132" spans="2:28" ht="12" hidden="1">
      <c r="B132" s="486"/>
      <c r="C132" s="473" t="s">
        <v>386</v>
      </c>
      <c r="D132" s="484">
        <v>0</v>
      </c>
      <c r="E132" s="485">
        <v>0</v>
      </c>
      <c r="F132" s="485">
        <v>0</v>
      </c>
      <c r="G132" s="484">
        <v>-20848123</v>
      </c>
      <c r="H132" s="485">
        <v>99517046</v>
      </c>
      <c r="I132" s="485">
        <v>-85810452</v>
      </c>
      <c r="J132" s="484">
        <v>34366628</v>
      </c>
      <c r="K132" s="485">
        <v>61136882</v>
      </c>
      <c r="L132" s="485">
        <v>107788232</v>
      </c>
      <c r="M132" s="484">
        <v>111019700</v>
      </c>
      <c r="N132" s="485">
        <v>123868734</v>
      </c>
      <c r="O132" s="485">
        <v>155718391</v>
      </c>
      <c r="P132" s="484">
        <v>61872632</v>
      </c>
      <c r="Q132" s="485">
        <v>63610410</v>
      </c>
      <c r="R132" s="485">
        <v>59733637</v>
      </c>
      <c r="S132" s="484">
        <v>0</v>
      </c>
      <c r="T132" s="485">
        <v>0</v>
      </c>
      <c r="U132" s="485">
        <v>2000172</v>
      </c>
      <c r="V132" s="484">
        <v>186410837</v>
      </c>
      <c r="W132" s="485">
        <v>348133072</v>
      </c>
      <c r="X132" s="485">
        <v>239429980</v>
      </c>
      <c r="Z132" s="467">
        <v>0</v>
      </c>
      <c r="AA132" s="467">
        <v>0</v>
      </c>
      <c r="AB132" s="467">
        <v>0</v>
      </c>
    </row>
    <row r="133" spans="2:28" ht="12" hidden="1">
      <c r="B133" s="486"/>
      <c r="C133" s="490" t="s">
        <v>387</v>
      </c>
      <c r="D133" s="484"/>
      <c r="E133" s="546"/>
      <c r="F133" s="546"/>
      <c r="G133" s="484"/>
      <c r="H133" s="546"/>
      <c r="I133" s="546"/>
      <c r="J133" s="484"/>
      <c r="K133" s="546"/>
      <c r="L133" s="546"/>
      <c r="M133" s="484"/>
      <c r="N133" s="546"/>
      <c r="O133" s="546"/>
      <c r="P133" s="484"/>
      <c r="Q133" s="546"/>
      <c r="R133" s="546"/>
      <c r="S133" s="484"/>
      <c r="T133" s="546"/>
      <c r="U133" s="546"/>
      <c r="V133" s="484"/>
      <c r="W133" s="546"/>
      <c r="X133" s="546"/>
      <c r="Z133" s="467">
        <v>0</v>
      </c>
      <c r="AA133" s="467">
        <v>0</v>
      </c>
      <c r="AB133" s="467">
        <v>0</v>
      </c>
    </row>
    <row r="134" spans="2:28" ht="12" hidden="1">
      <c r="B134" s="486"/>
      <c r="C134" s="490" t="s">
        <v>388</v>
      </c>
      <c r="D134" s="488"/>
      <c r="E134" s="546"/>
      <c r="F134" s="546"/>
      <c r="G134" s="488"/>
      <c r="H134" s="546"/>
      <c r="I134" s="546"/>
      <c r="J134" s="488"/>
      <c r="K134" s="546"/>
      <c r="L134" s="546"/>
      <c r="M134" s="488"/>
      <c r="N134" s="546"/>
      <c r="O134" s="546"/>
      <c r="P134" s="488"/>
      <c r="Q134" s="546"/>
      <c r="R134" s="546"/>
      <c r="S134" s="488"/>
      <c r="T134" s="546"/>
      <c r="U134" s="546"/>
      <c r="V134" s="488"/>
      <c r="W134" s="546"/>
      <c r="X134" s="546"/>
      <c r="Z134" s="467">
        <v>0</v>
      </c>
      <c r="AA134" s="467">
        <v>0</v>
      </c>
      <c r="AB134" s="467">
        <v>0</v>
      </c>
    </row>
    <row r="135" spans="4:23" s="447" customFormat="1" ht="12" hidden="1">
      <c r="D135" s="447">
        <v>0</v>
      </c>
      <c r="E135" s="447">
        <v>0</v>
      </c>
      <c r="F135" s="447">
        <v>0</v>
      </c>
      <c r="G135" s="447">
        <v>0</v>
      </c>
      <c r="H135" s="447">
        <v>0</v>
      </c>
      <c r="I135" s="447">
        <v>0</v>
      </c>
      <c r="J135" s="447">
        <v>0</v>
      </c>
      <c r="K135" s="447">
        <v>0</v>
      </c>
      <c r="M135" s="447">
        <v>0</v>
      </c>
      <c r="N135" s="447">
        <v>0</v>
      </c>
      <c r="P135" s="447">
        <v>0</v>
      </c>
      <c r="Q135" s="447">
        <v>0</v>
      </c>
      <c r="S135" s="447">
        <v>0</v>
      </c>
      <c r="T135" s="447">
        <v>0</v>
      </c>
      <c r="V135" s="447">
        <v>0</v>
      </c>
      <c r="W135" s="447">
        <v>0</v>
      </c>
    </row>
    <row r="136" spans="4:34" ht="12" hidden="1">
      <c r="D136" s="508">
        <v>0</v>
      </c>
      <c r="E136" s="508"/>
      <c r="F136" s="508"/>
      <c r="G136" s="508">
        <v>-20848123</v>
      </c>
      <c r="H136" s="508"/>
      <c r="I136" s="508"/>
      <c r="J136" s="508">
        <v>34366628</v>
      </c>
      <c r="K136" s="508"/>
      <c r="L136" s="508"/>
      <c r="M136" s="508">
        <v>111019700</v>
      </c>
      <c r="N136" s="508"/>
      <c r="O136" s="508"/>
      <c r="P136" s="508">
        <v>61872632</v>
      </c>
      <c r="Q136" s="508"/>
      <c r="R136" s="508"/>
      <c r="S136" s="508">
        <v>0</v>
      </c>
      <c r="T136" s="508"/>
      <c r="U136" s="508"/>
      <c r="V136" s="508">
        <v>186410837</v>
      </c>
      <c r="W136" s="508"/>
      <c r="X136" s="508"/>
      <c r="Y136" s="508"/>
      <c r="Z136" s="508"/>
      <c r="AA136" s="508"/>
      <c r="AH136" s="467"/>
    </row>
    <row r="137" spans="4:34" ht="12" hidden="1">
      <c r="D137" s="508">
        <v>0</v>
      </c>
      <c r="E137" s="508"/>
      <c r="F137" s="508"/>
      <c r="G137" s="508">
        <v>0</v>
      </c>
      <c r="H137" s="508"/>
      <c r="I137" s="508"/>
      <c r="J137" s="508">
        <v>0</v>
      </c>
      <c r="K137" s="508"/>
      <c r="L137" s="508"/>
      <c r="M137" s="508">
        <v>0</v>
      </c>
      <c r="N137" s="508"/>
      <c r="O137" s="508"/>
      <c r="P137" s="508">
        <v>0</v>
      </c>
      <c r="Q137" s="508"/>
      <c r="R137" s="508"/>
      <c r="S137" s="508">
        <v>0</v>
      </c>
      <c r="T137" s="508"/>
      <c r="U137" s="508"/>
      <c r="V137" s="508">
        <v>0</v>
      </c>
      <c r="W137" s="508"/>
      <c r="X137" s="508"/>
      <c r="Y137" s="508"/>
      <c r="Z137" s="508"/>
      <c r="AA137" s="508"/>
      <c r="AH137" s="467"/>
    </row>
    <row r="138" spans="4:34" ht="12">
      <c r="D138" s="467"/>
      <c r="G138" s="467"/>
      <c r="J138" s="467"/>
      <c r="M138" s="467"/>
      <c r="P138" s="467"/>
      <c r="S138" s="467"/>
      <c r="V138" s="467"/>
      <c r="AH138" s="467"/>
    </row>
    <row r="140" spans="2:27" ht="12">
      <c r="B140" s="501" t="s">
        <v>3</v>
      </c>
      <c r="C140" s="502"/>
      <c r="D140" s="451" t="s">
        <v>25</v>
      </c>
      <c r="E140" s="480"/>
      <c r="F140" s="452"/>
      <c r="G140" s="451" t="s">
        <v>10</v>
      </c>
      <c r="H140" s="480"/>
      <c r="I140" s="452"/>
      <c r="J140" s="451" t="s">
        <v>38</v>
      </c>
      <c r="K140" s="480"/>
      <c r="L140" s="452"/>
      <c r="M140" s="451" t="s">
        <v>14</v>
      </c>
      <c r="N140" s="480"/>
      <c r="O140" s="452"/>
      <c r="P140" s="451" t="s">
        <v>12</v>
      </c>
      <c r="Q140" s="480"/>
      <c r="R140" s="452"/>
      <c r="S140" s="451" t="s">
        <v>24</v>
      </c>
      <c r="T140" s="480"/>
      <c r="U140" s="452"/>
      <c r="V140" s="451" t="s">
        <v>292</v>
      </c>
      <c r="W140" s="480"/>
      <c r="X140" s="452"/>
      <c r="Y140" s="467"/>
      <c r="AA140" s="467"/>
    </row>
    <row r="141" spans="2:27" ht="12">
      <c r="B141" s="476" t="s">
        <v>389</v>
      </c>
      <c r="C141" s="477"/>
      <c r="D141" s="455">
        <v>42735</v>
      </c>
      <c r="E141" s="456" t="s">
        <v>390</v>
      </c>
      <c r="F141" s="456" t="s">
        <v>345</v>
      </c>
      <c r="G141" s="455">
        <v>42735</v>
      </c>
      <c r="H141" s="456" t="s">
        <v>390</v>
      </c>
      <c r="I141" s="456" t="s">
        <v>345</v>
      </c>
      <c r="J141" s="455">
        <v>42735</v>
      </c>
      <c r="K141" s="456" t="s">
        <v>390</v>
      </c>
      <c r="L141" s="456" t="s">
        <v>345</v>
      </c>
      <c r="M141" s="455">
        <v>42735</v>
      </c>
      <c r="N141" s="456" t="s">
        <v>390</v>
      </c>
      <c r="O141" s="456" t="s">
        <v>345</v>
      </c>
      <c r="P141" s="455">
        <v>42735</v>
      </c>
      <c r="Q141" s="456" t="s">
        <v>390</v>
      </c>
      <c r="R141" s="456" t="s">
        <v>345</v>
      </c>
      <c r="S141" s="455">
        <v>42735</v>
      </c>
      <c r="T141" s="456" t="s">
        <v>390</v>
      </c>
      <c r="U141" s="456" t="s">
        <v>345</v>
      </c>
      <c r="V141" s="455">
        <v>42735</v>
      </c>
      <c r="W141" s="456" t="s">
        <v>390</v>
      </c>
      <c r="X141" s="456" t="s">
        <v>345</v>
      </c>
      <c r="Y141" s="467"/>
      <c r="AA141" s="467"/>
    </row>
    <row r="142" spans="2:24" ht="12">
      <c r="B142" s="478"/>
      <c r="C142" s="479"/>
      <c r="D142" s="481" t="s">
        <v>294</v>
      </c>
      <c r="E142" s="482" t="s">
        <v>294</v>
      </c>
      <c r="F142" s="482" t="s">
        <v>294</v>
      </c>
      <c r="G142" s="481" t="s">
        <v>294</v>
      </c>
      <c r="H142" s="482" t="s">
        <v>294</v>
      </c>
      <c r="I142" s="482" t="s">
        <v>294</v>
      </c>
      <c r="J142" s="481" t="s">
        <v>294</v>
      </c>
      <c r="K142" s="482" t="s">
        <v>294</v>
      </c>
      <c r="L142" s="482" t="s">
        <v>294</v>
      </c>
      <c r="M142" s="481" t="s">
        <v>294</v>
      </c>
      <c r="N142" s="482" t="s">
        <v>294</v>
      </c>
      <c r="O142" s="482" t="s">
        <v>294</v>
      </c>
      <c r="P142" s="481" t="s">
        <v>294</v>
      </c>
      <c r="Q142" s="482" t="s">
        <v>294</v>
      </c>
      <c r="R142" s="482" t="s">
        <v>294</v>
      </c>
      <c r="S142" s="503" t="s">
        <v>294</v>
      </c>
      <c r="T142" s="482" t="s">
        <v>294</v>
      </c>
      <c r="U142" s="482" t="s">
        <v>294</v>
      </c>
      <c r="V142" s="481" t="s">
        <v>294</v>
      </c>
      <c r="W142" s="482" t="s">
        <v>294</v>
      </c>
      <c r="X142" s="482" t="s">
        <v>294</v>
      </c>
    </row>
    <row r="143" spans="17:28" ht="12">
      <c r="Q143" s="504"/>
      <c r="R143" s="505"/>
      <c r="AB143" s="467"/>
    </row>
    <row r="144" spans="2:30" ht="12">
      <c r="B144" s="462"/>
      <c r="C144" s="487" t="s">
        <v>391</v>
      </c>
      <c r="D144" s="464">
        <v>3986376</v>
      </c>
      <c r="E144" s="504">
        <v>192068742</v>
      </c>
      <c r="F144" s="504">
        <v>36094225</v>
      </c>
      <c r="G144" s="464">
        <v>178874717</v>
      </c>
      <c r="H144" s="504">
        <v>243657253</v>
      </c>
      <c r="I144" s="504">
        <v>188056795</v>
      </c>
      <c r="J144" s="464">
        <v>387272425</v>
      </c>
      <c r="K144" s="504">
        <v>165632490</v>
      </c>
      <c r="L144" s="504">
        <v>243585176</v>
      </c>
      <c r="M144" s="464">
        <v>239215846</v>
      </c>
      <c r="N144" s="504">
        <v>235309844</v>
      </c>
      <c r="O144" s="504">
        <v>218066750</v>
      </c>
      <c r="P144" s="464">
        <v>118825427</v>
      </c>
      <c r="Q144" s="504">
        <v>109115394</v>
      </c>
      <c r="R144" s="504">
        <v>83447069</v>
      </c>
      <c r="S144" s="488">
        <v>0</v>
      </c>
      <c r="T144" s="504">
        <v>-184396</v>
      </c>
      <c r="U144" s="504">
        <v>91870</v>
      </c>
      <c r="V144" s="488">
        <v>928174791</v>
      </c>
      <c r="W144" s="504">
        <v>945599327</v>
      </c>
      <c r="X144" s="504">
        <v>769341885</v>
      </c>
      <c r="Z144" s="467">
        <v>0</v>
      </c>
      <c r="AA144" s="467">
        <v>0</v>
      </c>
      <c r="AB144" s="467">
        <v>0</v>
      </c>
      <c r="AC144" s="467"/>
      <c r="AD144" s="467"/>
    </row>
    <row r="145" spans="2:30" ht="12">
      <c r="B145" s="462"/>
      <c r="C145" s="487" t="s">
        <v>392</v>
      </c>
      <c r="D145" s="464">
        <v>-2040606</v>
      </c>
      <c r="E145" s="504">
        <v>-64199658</v>
      </c>
      <c r="F145" s="504">
        <v>13004063</v>
      </c>
      <c r="G145" s="464">
        <v>-83298107</v>
      </c>
      <c r="H145" s="504">
        <v>-208791432</v>
      </c>
      <c r="I145" s="504">
        <v>-180592386</v>
      </c>
      <c r="J145" s="464">
        <v>-248268384</v>
      </c>
      <c r="K145" s="504">
        <v>-269722111</v>
      </c>
      <c r="L145" s="504">
        <v>-239357913</v>
      </c>
      <c r="M145" s="464">
        <v>-140528848</v>
      </c>
      <c r="N145" s="504">
        <v>-112561292</v>
      </c>
      <c r="O145" s="504">
        <v>-16909564</v>
      </c>
      <c r="P145" s="464">
        <v>-67247743</v>
      </c>
      <c r="Q145" s="504">
        <v>-114212151</v>
      </c>
      <c r="R145" s="504">
        <v>-57451165</v>
      </c>
      <c r="S145" s="488">
        <v>0</v>
      </c>
      <c r="T145" s="504">
        <v>-17922661</v>
      </c>
      <c r="U145" s="504">
        <v>-32662053</v>
      </c>
      <c r="V145" s="488">
        <v>-541383688</v>
      </c>
      <c r="W145" s="504">
        <v>-787409305</v>
      </c>
      <c r="X145" s="504">
        <v>-513969018</v>
      </c>
      <c r="Z145" s="467">
        <v>0</v>
      </c>
      <c r="AA145" s="467">
        <v>0</v>
      </c>
      <c r="AB145" s="467">
        <v>0</v>
      </c>
      <c r="AC145" s="467"/>
      <c r="AD145" s="467"/>
    </row>
    <row r="146" spans="2:30" ht="12">
      <c r="B146" s="462"/>
      <c r="C146" s="487" t="s">
        <v>393</v>
      </c>
      <c r="D146" s="464">
        <v>-31067507</v>
      </c>
      <c r="E146" s="504">
        <v>-106554830</v>
      </c>
      <c r="F146" s="504">
        <v>-64578477</v>
      </c>
      <c r="G146" s="464">
        <v>-528752</v>
      </c>
      <c r="H146" s="504">
        <v>-8169660</v>
      </c>
      <c r="I146" s="504">
        <v>-9632579</v>
      </c>
      <c r="J146" s="464">
        <v>-100794282</v>
      </c>
      <c r="K146" s="504">
        <v>78329447</v>
      </c>
      <c r="L146" s="504">
        <v>623587</v>
      </c>
      <c r="M146" s="464">
        <v>-47601487</v>
      </c>
      <c r="N146" s="504">
        <v>-165636704</v>
      </c>
      <c r="O146" s="504">
        <v>-169208067</v>
      </c>
      <c r="P146" s="464">
        <v>-20634468</v>
      </c>
      <c r="Q146" s="504">
        <v>-41319512</v>
      </c>
      <c r="R146" s="504">
        <v>-10068877</v>
      </c>
      <c r="S146" s="488">
        <v>0</v>
      </c>
      <c r="T146" s="504">
        <v>18107057</v>
      </c>
      <c r="U146" s="504">
        <v>32570183</v>
      </c>
      <c r="V146" s="488">
        <v>-200626496</v>
      </c>
      <c r="W146" s="504">
        <v>-225244202</v>
      </c>
      <c r="X146" s="504">
        <v>-220294230</v>
      </c>
      <c r="Z146" s="467">
        <v>0</v>
      </c>
      <c r="AA146" s="467">
        <v>0</v>
      </c>
      <c r="AB146" s="467">
        <v>0</v>
      </c>
      <c r="AC146" s="467"/>
      <c r="AD146" s="467"/>
    </row>
  </sheetData>
  <sheetProtection/>
  <mergeCells count="40">
    <mergeCell ref="B141:C142"/>
    <mergeCell ref="V74:X74"/>
    <mergeCell ref="B75:C76"/>
    <mergeCell ref="B140:C140"/>
    <mergeCell ref="D140:F140"/>
    <mergeCell ref="G140:I140"/>
    <mergeCell ref="J140:L140"/>
    <mergeCell ref="M140:O140"/>
    <mergeCell ref="P140:R140"/>
    <mergeCell ref="S140:U140"/>
    <mergeCell ref="V140:X140"/>
    <mergeCell ref="B37:C38"/>
    <mergeCell ref="B60:C60"/>
    <mergeCell ref="D73:X73"/>
    <mergeCell ref="B74:C74"/>
    <mergeCell ref="D74:F74"/>
    <mergeCell ref="G74:I74"/>
    <mergeCell ref="J74:L74"/>
    <mergeCell ref="M74:O74"/>
    <mergeCell ref="P74:R74"/>
    <mergeCell ref="S74:U74"/>
    <mergeCell ref="B4:C5"/>
    <mergeCell ref="D35:Q35"/>
    <mergeCell ref="B36:C36"/>
    <mergeCell ref="D36:E36"/>
    <mergeCell ref="F36:G36"/>
    <mergeCell ref="H36:I36"/>
    <mergeCell ref="J36:K36"/>
    <mergeCell ref="L36:M36"/>
    <mergeCell ref="N36:O36"/>
    <mergeCell ref="P36:Q36"/>
    <mergeCell ref="D2:Q2"/>
    <mergeCell ref="B3:C3"/>
    <mergeCell ref="D3:E3"/>
    <mergeCell ref="F3:G3"/>
    <mergeCell ref="H3:I3"/>
    <mergeCell ref="J3:K3"/>
    <mergeCell ref="L3:M3"/>
    <mergeCell ref="N3:O3"/>
    <mergeCell ref="P3:Q3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3:P31"/>
  <sheetViews>
    <sheetView showGridLines="0" zoomScale="90" zoomScaleNormal="90" zoomScalePageLayoutView="0" workbookViewId="0" topLeftCell="A1">
      <selection activeCell="A1" sqref="A1"/>
    </sheetView>
  </sheetViews>
  <sheetFormatPr defaultColWidth="4.00390625" defaultRowHeight="12.75"/>
  <cols>
    <col min="1" max="1" width="2.7109375" style="24" customWidth="1"/>
    <col min="2" max="2" width="41.57421875" style="24" customWidth="1"/>
    <col min="3" max="9" width="10.28125" style="24" customWidth="1"/>
    <col min="10" max="10" width="10.57421875" style="24" customWidth="1"/>
    <col min="11" max="11" width="0.2890625" style="24" customWidth="1"/>
    <col min="12" max="12" width="0.42578125" style="24" hidden="1" customWidth="1"/>
    <col min="13" max="15" width="4.00390625" style="24" customWidth="1"/>
    <col min="16" max="16" width="9.7109375" style="24" bestFit="1" customWidth="1"/>
    <col min="17" max="16384" width="4.00390625" style="24" customWidth="1"/>
  </cols>
  <sheetData>
    <row r="3" spans="2:11" ht="14.25">
      <c r="B3" s="338"/>
      <c r="C3" s="404" t="s">
        <v>64</v>
      </c>
      <c r="D3" s="404"/>
      <c r="E3" s="404" t="s">
        <v>75</v>
      </c>
      <c r="F3" s="404"/>
      <c r="G3" s="404" t="s">
        <v>76</v>
      </c>
      <c r="H3" s="404"/>
      <c r="I3" s="404" t="s">
        <v>77</v>
      </c>
      <c r="J3" s="404"/>
      <c r="K3" s="2"/>
    </row>
    <row r="4" spans="2:15" ht="14.25">
      <c r="B4" s="338" t="s">
        <v>60</v>
      </c>
      <c r="C4" s="404" t="s">
        <v>16</v>
      </c>
      <c r="D4" s="404"/>
      <c r="E4" s="404" t="s">
        <v>50</v>
      </c>
      <c r="F4" s="404"/>
      <c r="G4" s="404" t="s">
        <v>79</v>
      </c>
      <c r="H4" s="404"/>
      <c r="I4" s="404"/>
      <c r="J4" s="404"/>
      <c r="K4" s="33"/>
      <c r="M4" s="2"/>
      <c r="N4" s="2"/>
      <c r="O4" s="2"/>
    </row>
    <row r="5" spans="2:15" ht="14.25">
      <c r="B5" s="338"/>
      <c r="C5" s="339">
        <v>2016</v>
      </c>
      <c r="D5" s="339">
        <v>2015</v>
      </c>
      <c r="E5" s="339">
        <v>2016</v>
      </c>
      <c r="F5" s="339">
        <v>2015</v>
      </c>
      <c r="G5" s="339">
        <v>2016</v>
      </c>
      <c r="H5" s="339">
        <v>2015</v>
      </c>
      <c r="I5" s="339">
        <v>2016</v>
      </c>
      <c r="J5" s="339">
        <v>2015</v>
      </c>
      <c r="K5" s="2"/>
      <c r="M5" s="2"/>
      <c r="N5" s="2"/>
      <c r="O5" s="2"/>
    </row>
    <row r="6" spans="2:10" ht="6" customHeight="1" thickBot="1">
      <c r="B6" s="223"/>
      <c r="C6" s="223"/>
      <c r="D6" s="223"/>
      <c r="E6" s="223"/>
      <c r="F6" s="223"/>
      <c r="G6" s="223"/>
      <c r="H6" s="223"/>
      <c r="I6" s="223"/>
      <c r="J6" s="223"/>
    </row>
    <row r="7" spans="2:15" s="34" customFormat="1" ht="18" customHeight="1" thickBot="1">
      <c r="B7" s="226" t="s">
        <v>283</v>
      </c>
      <c r="C7" s="227">
        <v>18493</v>
      </c>
      <c r="D7" s="227">
        <v>18492</v>
      </c>
      <c r="E7" s="228">
        <v>0.1204</v>
      </c>
      <c r="F7" s="228">
        <v>0.116</v>
      </c>
      <c r="G7" s="227">
        <v>2504.558</v>
      </c>
      <c r="H7" s="227">
        <v>2480</v>
      </c>
      <c r="I7" s="227">
        <v>584</v>
      </c>
      <c r="J7" s="227">
        <v>596</v>
      </c>
      <c r="K7" s="132">
        <v>0</v>
      </c>
      <c r="L7" s="132">
        <v>584</v>
      </c>
      <c r="M7" s="2"/>
      <c r="N7" s="2"/>
      <c r="O7" s="2"/>
    </row>
    <row r="8" spans="2:15" s="34" customFormat="1" ht="18" customHeight="1">
      <c r="B8" s="226" t="s">
        <v>285</v>
      </c>
      <c r="C8" s="227">
        <v>7782</v>
      </c>
      <c r="D8" s="227">
        <v>7624</v>
      </c>
      <c r="E8" s="228">
        <v>0.07794148489541</v>
      </c>
      <c r="F8" s="228">
        <v>0.081</v>
      </c>
      <c r="G8" s="227">
        <v>1367.044</v>
      </c>
      <c r="H8" s="227">
        <v>1337</v>
      </c>
      <c r="I8" s="227">
        <v>2216</v>
      </c>
      <c r="J8" s="227">
        <v>2191</v>
      </c>
      <c r="K8" s="2"/>
      <c r="M8" s="2"/>
      <c r="N8" s="2"/>
      <c r="O8" s="2"/>
    </row>
    <row r="9" spans="2:15" s="34" customFormat="1" ht="18" customHeight="1">
      <c r="B9" s="226" t="s">
        <v>284</v>
      </c>
      <c r="C9" s="227">
        <v>11180.59443189</v>
      </c>
      <c r="D9" s="227">
        <v>11096</v>
      </c>
      <c r="E9" s="228">
        <v>0.194</v>
      </c>
      <c r="F9" s="228">
        <v>0.194</v>
      </c>
      <c r="G9" s="227">
        <v>3053.695</v>
      </c>
      <c r="H9" s="227">
        <v>2997</v>
      </c>
      <c r="I9" s="227">
        <v>3039</v>
      </c>
      <c r="J9" s="227">
        <v>2579</v>
      </c>
      <c r="K9" s="2"/>
      <c r="M9" s="2"/>
      <c r="N9" s="2"/>
      <c r="O9" s="2"/>
    </row>
    <row r="10" spans="2:15" s="34" customFormat="1" ht="18" customHeight="1">
      <c r="B10" s="226" t="s">
        <v>286</v>
      </c>
      <c r="C10" s="227">
        <v>11628.255454999999</v>
      </c>
      <c r="D10" s="227">
        <v>11215</v>
      </c>
      <c r="E10" s="228">
        <v>0.125</v>
      </c>
      <c r="F10" s="228">
        <v>0.125</v>
      </c>
      <c r="G10" s="227">
        <v>3889.905</v>
      </c>
      <c r="H10" s="227">
        <v>3757</v>
      </c>
      <c r="I10" s="227">
        <v>3412</v>
      </c>
      <c r="J10" s="227">
        <v>3168</v>
      </c>
      <c r="K10" s="2"/>
      <c r="M10" s="2"/>
      <c r="N10" s="2"/>
      <c r="O10" s="2"/>
    </row>
    <row r="11" spans="2:15" s="34" customFormat="1" ht="18" customHeight="1">
      <c r="B11" s="226" t="s">
        <v>22</v>
      </c>
      <c r="C11" s="227">
        <v>13631.9997744338</v>
      </c>
      <c r="D11" s="227">
        <v>13946.33526087</v>
      </c>
      <c r="E11" s="228">
        <v>0.071</v>
      </c>
      <c r="F11" s="228">
        <v>0.071</v>
      </c>
      <c r="G11" s="227">
        <v>3248</v>
      </c>
      <c r="H11" s="227">
        <v>2865</v>
      </c>
      <c r="I11" s="227">
        <v>2430</v>
      </c>
      <c r="J11" s="227">
        <v>2771</v>
      </c>
      <c r="K11" s="2"/>
      <c r="M11" s="2"/>
      <c r="N11" s="2"/>
      <c r="O11" s="2"/>
    </row>
    <row r="12" spans="2:15" s="34" customFormat="1" ht="18" customHeight="1">
      <c r="B12" s="340" t="s">
        <v>20</v>
      </c>
      <c r="C12" s="229">
        <v>62714.849661323795</v>
      </c>
      <c r="D12" s="229">
        <v>62373.33526087</v>
      </c>
      <c r="E12" s="230">
        <v>0.11766829697908199</v>
      </c>
      <c r="F12" s="230">
        <v>0.11739999999999999</v>
      </c>
      <c r="G12" s="229">
        <v>14064.202000000001</v>
      </c>
      <c r="H12" s="229">
        <v>13436</v>
      </c>
      <c r="I12" s="229">
        <v>1676</v>
      </c>
      <c r="J12" s="229">
        <v>1649</v>
      </c>
      <c r="K12" s="2"/>
      <c r="M12" s="2"/>
      <c r="N12" s="2"/>
      <c r="O12" s="2"/>
    </row>
    <row r="13" spans="2:10" ht="20.25" customHeight="1">
      <c r="B13" s="231"/>
      <c r="C13" s="231"/>
      <c r="D13" s="231"/>
      <c r="E13" s="231"/>
      <c r="F13" s="231"/>
      <c r="G13" s="231"/>
      <c r="H13" s="232"/>
      <c r="I13" s="231"/>
      <c r="J13" s="231"/>
    </row>
    <row r="14" spans="2:15" ht="18" customHeight="1">
      <c r="B14" s="233" t="s">
        <v>129</v>
      </c>
      <c r="C14" s="227">
        <v>0</v>
      </c>
      <c r="D14" s="227">
        <v>0</v>
      </c>
      <c r="E14" s="228">
        <v>0</v>
      </c>
      <c r="F14" s="228">
        <v>0</v>
      </c>
      <c r="G14" s="227">
        <v>0</v>
      </c>
      <c r="H14" s="227">
        <v>0</v>
      </c>
      <c r="I14" s="227">
        <v>0</v>
      </c>
      <c r="J14" s="227">
        <v>0</v>
      </c>
      <c r="K14" s="2"/>
      <c r="M14" s="2"/>
      <c r="N14" s="2"/>
      <c r="O14" s="2"/>
    </row>
    <row r="15" spans="2:10" ht="6" customHeight="1">
      <c r="B15" s="231"/>
      <c r="C15" s="231"/>
      <c r="D15" s="231"/>
      <c r="E15" s="231"/>
      <c r="F15" s="231"/>
      <c r="G15" s="231"/>
      <c r="H15" s="232"/>
      <c r="I15" s="231"/>
      <c r="J15" s="231"/>
    </row>
    <row r="16" spans="2:15" ht="18" customHeight="1">
      <c r="B16" s="234" t="s">
        <v>130</v>
      </c>
      <c r="C16" s="229">
        <v>0</v>
      </c>
      <c r="D16" s="229">
        <v>0</v>
      </c>
      <c r="E16" s="230">
        <v>0</v>
      </c>
      <c r="F16" s="230">
        <v>0</v>
      </c>
      <c r="G16" s="229">
        <v>0</v>
      </c>
      <c r="H16" s="229">
        <v>0</v>
      </c>
      <c r="I16" s="229">
        <v>0</v>
      </c>
      <c r="J16" s="229">
        <v>0</v>
      </c>
      <c r="K16" s="2"/>
      <c r="M16" s="2"/>
      <c r="N16" s="2"/>
      <c r="O16" s="2"/>
    </row>
    <row r="17" spans="2:15" ht="15.75" customHeight="1">
      <c r="B17" s="235" t="s">
        <v>78</v>
      </c>
      <c r="C17" s="235"/>
      <c r="D17" s="235"/>
      <c r="E17" s="235"/>
      <c r="F17" s="235"/>
      <c r="G17" s="235"/>
      <c r="H17" s="235"/>
      <c r="I17" s="235"/>
      <c r="J17" s="235"/>
      <c r="K17" s="2"/>
      <c r="M17" s="2"/>
      <c r="N17" s="2"/>
      <c r="O17" s="2"/>
    </row>
    <row r="18" spans="2:15" ht="14.25" customHeight="1">
      <c r="B18" s="235" t="s">
        <v>200</v>
      </c>
      <c r="C18" s="235"/>
      <c r="D18" s="235"/>
      <c r="E18" s="235"/>
      <c r="F18" s="235"/>
      <c r="G18" s="235"/>
      <c r="H18" s="235"/>
      <c r="I18" s="41"/>
      <c r="J18" s="235"/>
      <c r="K18" s="2"/>
      <c r="M18" s="2"/>
      <c r="N18" s="2"/>
      <c r="O18" s="2"/>
    </row>
    <row r="19" spans="3:15" ht="15.75" customHeight="1">
      <c r="C19" s="66"/>
      <c r="D19" s="67"/>
      <c r="G19" s="66"/>
      <c r="H19" s="67"/>
      <c r="K19" s="2"/>
      <c r="M19" s="2"/>
      <c r="N19" s="2"/>
      <c r="O19" s="2"/>
    </row>
    <row r="20" ht="6" customHeight="1">
      <c r="K20" s="2"/>
    </row>
    <row r="21" ht="14.25">
      <c r="H21" s="66"/>
    </row>
    <row r="22" spans="3:8" ht="14.25">
      <c r="C22" s="99"/>
      <c r="D22" s="67"/>
      <c r="E22"/>
      <c r="F22"/>
      <c r="G22" s="67"/>
      <c r="H22" s="99"/>
    </row>
    <row r="23" spans="5:8" ht="14.25">
      <c r="E23" s="125"/>
      <c r="F23" s="125"/>
      <c r="H23" s="66"/>
    </row>
    <row r="24" spans="3:8" ht="14.25">
      <c r="C24" s="67"/>
      <c r="D24" s="121"/>
      <c r="H24" s="66"/>
    </row>
    <row r="25" spans="3:8" ht="14.25">
      <c r="C25" s="121"/>
      <c r="D25" s="121"/>
      <c r="H25" s="67"/>
    </row>
    <row r="26" spans="3:16" ht="14.25">
      <c r="C26" s="121"/>
      <c r="D26" s="121"/>
      <c r="P26" s="120"/>
    </row>
    <row r="27" spans="3:4" ht="14.25">
      <c r="C27" s="121"/>
      <c r="D27" s="121"/>
    </row>
    <row r="28" spans="3:4" ht="14.25">
      <c r="C28" s="121"/>
      <c r="D28" s="121"/>
    </row>
    <row r="29" spans="3:4" ht="14.25">
      <c r="C29" s="121"/>
      <c r="D29" s="121"/>
    </row>
    <row r="30" spans="3:4" ht="14.25">
      <c r="C30" s="121"/>
      <c r="D30" s="121"/>
    </row>
    <row r="31" spans="3:4" ht="14.25">
      <c r="C31" s="121"/>
      <c r="D31" s="121"/>
    </row>
  </sheetData>
  <sheetProtection/>
  <mergeCells count="8">
    <mergeCell ref="I3:J3"/>
    <mergeCell ref="I4:J4"/>
    <mergeCell ref="G3:H3"/>
    <mergeCell ref="G4:H4"/>
    <mergeCell ref="C3:D3"/>
    <mergeCell ref="C4:D4"/>
    <mergeCell ref="E3:F3"/>
    <mergeCell ref="E4:F4"/>
  </mergeCells>
  <printOptions horizontalCentered="1" verticalCentered="1"/>
  <pageMargins left="0.2" right="0.25" top="0.64" bottom="1" header="0" footer="0"/>
  <pageSetup fitToHeight="1" fitToWidth="1" horizontalDpi="300" verticalDpi="3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X29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7.00390625" style="0" customWidth="1"/>
    <col min="2" max="2" width="33.28125" style="0" customWidth="1"/>
    <col min="3" max="4" width="7.7109375" style="0" hidden="1" customWidth="1"/>
    <col min="5" max="6" width="7.7109375" style="0" customWidth="1"/>
    <col min="7" max="7" width="9.421875" style="0" customWidth="1"/>
    <col min="8" max="8" width="9.140625" style="0" customWidth="1"/>
    <col min="9" max="9" width="9.57421875" style="0" customWidth="1"/>
    <col min="10" max="10" width="10.28125" style="0" customWidth="1"/>
    <col min="11" max="11" width="8.57421875" style="0" customWidth="1"/>
    <col min="12" max="12" width="7.7109375" style="0" customWidth="1"/>
    <col min="13" max="17" width="7.7109375" style="0" hidden="1" customWidth="1"/>
    <col min="18" max="18" width="9.28125" style="0" customWidth="1"/>
    <col min="19" max="19" width="10.00390625" style="0" customWidth="1"/>
    <col min="20" max="20" width="1.421875" style="0" customWidth="1"/>
    <col min="21" max="21" width="9.140625" style="0" customWidth="1"/>
    <col min="22" max="22" width="8.7109375" style="0" customWidth="1"/>
    <col min="23" max="23" width="9.140625" style="0" customWidth="1"/>
    <col min="24" max="24" width="10.28125" style="0" customWidth="1"/>
    <col min="25" max="25" width="8.140625" style="0" customWidth="1"/>
  </cols>
  <sheetData>
    <row r="3" spans="2:24" ht="16.5" customHeight="1">
      <c r="B3" s="405" t="s">
        <v>112</v>
      </c>
      <c r="C3" s="405"/>
      <c r="D3" s="405"/>
      <c r="E3" s="405"/>
      <c r="F3" s="405"/>
      <c r="G3" s="405"/>
      <c r="H3" s="405"/>
      <c r="I3" s="405"/>
      <c r="J3" s="405"/>
      <c r="K3" s="405"/>
      <c r="L3" s="405"/>
      <c r="M3" s="405"/>
      <c r="N3" s="405"/>
      <c r="O3" s="405"/>
      <c r="P3" s="405"/>
      <c r="Q3" s="405"/>
      <c r="R3" s="405"/>
      <c r="S3" s="405"/>
      <c r="T3" s="405"/>
      <c r="U3" s="405"/>
      <c r="V3" s="405"/>
      <c r="W3" s="405"/>
      <c r="X3" s="405"/>
    </row>
    <row r="4" spans="2:24" ht="4.5" customHeight="1">
      <c r="B4" s="405"/>
      <c r="C4" s="405"/>
      <c r="D4" s="405"/>
      <c r="E4" s="405"/>
      <c r="F4" s="405"/>
      <c r="G4" s="405"/>
      <c r="H4" s="405"/>
      <c r="I4" s="405"/>
      <c r="J4" s="405"/>
      <c r="K4" s="405"/>
      <c r="L4" s="405"/>
      <c r="M4" s="405"/>
      <c r="N4" s="405"/>
      <c r="O4" s="405"/>
      <c r="P4" s="405"/>
      <c r="Q4" s="405"/>
      <c r="R4" s="405"/>
      <c r="S4" s="405"/>
      <c r="T4" s="405"/>
      <c r="U4" s="405"/>
      <c r="V4" s="405"/>
      <c r="W4" s="405"/>
      <c r="X4" s="405"/>
    </row>
    <row r="5" spans="2:24" ht="15" customHeight="1">
      <c r="B5" s="406" t="s">
        <v>122</v>
      </c>
      <c r="C5" s="406"/>
      <c r="D5" s="406"/>
      <c r="E5" s="406"/>
      <c r="F5" s="406"/>
      <c r="G5" s="406"/>
      <c r="H5" s="406"/>
      <c r="I5" s="406"/>
      <c r="J5" s="406"/>
      <c r="K5" s="406"/>
      <c r="L5" s="406"/>
      <c r="M5" s="406"/>
      <c r="N5" s="406"/>
      <c r="O5" s="406"/>
      <c r="P5" s="406"/>
      <c r="Q5" s="406"/>
      <c r="R5" s="406"/>
      <c r="S5" s="406"/>
      <c r="T5" s="406"/>
      <c r="U5" s="406"/>
      <c r="V5" s="406"/>
      <c r="W5" s="406"/>
      <c r="X5" s="406"/>
    </row>
    <row r="6" spans="2:24" ht="12.75">
      <c r="B6" s="407" t="s">
        <v>105</v>
      </c>
      <c r="C6" s="407"/>
      <c r="D6" s="407"/>
      <c r="E6" s="407"/>
      <c r="F6" s="407"/>
      <c r="G6" s="407"/>
      <c r="H6" s="407"/>
      <c r="I6" s="407"/>
      <c r="J6" s="407"/>
      <c r="K6" s="407"/>
      <c r="L6" s="407"/>
      <c r="M6" s="407"/>
      <c r="N6" s="407"/>
      <c r="O6" s="407"/>
      <c r="P6" s="407"/>
      <c r="Q6" s="407"/>
      <c r="R6" s="407"/>
      <c r="S6" s="407"/>
      <c r="T6" s="407"/>
      <c r="U6" s="407"/>
      <c r="V6" s="407"/>
      <c r="W6" s="407"/>
      <c r="X6" s="407"/>
    </row>
    <row r="7" spans="2:24" ht="14.25" customHeight="1">
      <c r="B7" s="236"/>
      <c r="C7" s="236"/>
      <c r="D7" s="236"/>
      <c r="E7" s="236"/>
      <c r="F7" s="236"/>
      <c r="G7" s="236"/>
      <c r="H7" s="236"/>
      <c r="I7" s="236"/>
      <c r="J7" s="236"/>
      <c r="K7" s="236"/>
      <c r="L7" s="236"/>
      <c r="M7" s="236"/>
      <c r="N7" s="236"/>
      <c r="O7" s="236"/>
      <c r="P7" s="236"/>
      <c r="Q7" s="40"/>
      <c r="R7" s="40"/>
      <c r="S7" s="40"/>
      <c r="T7" s="40"/>
      <c r="U7" s="40"/>
      <c r="V7" s="40"/>
      <c r="W7" s="40"/>
      <c r="X7" s="40"/>
    </row>
    <row r="8" spans="2:24" ht="25.5" customHeight="1">
      <c r="B8" s="341" t="s">
        <v>111</v>
      </c>
      <c r="C8" s="408" t="s">
        <v>139</v>
      </c>
      <c r="D8" s="408"/>
      <c r="E8" s="408" t="s">
        <v>10</v>
      </c>
      <c r="F8" s="408"/>
      <c r="G8" s="409" t="s">
        <v>58</v>
      </c>
      <c r="H8" s="409"/>
      <c r="I8" s="408" t="s">
        <v>14</v>
      </c>
      <c r="J8" s="408"/>
      <c r="K8" s="408" t="s">
        <v>59</v>
      </c>
      <c r="L8" s="408"/>
      <c r="M8" s="408" t="s">
        <v>24</v>
      </c>
      <c r="N8" s="408"/>
      <c r="O8" s="408" t="s">
        <v>121</v>
      </c>
      <c r="P8" s="408"/>
      <c r="Q8" s="342"/>
      <c r="R8" s="408" t="s">
        <v>124</v>
      </c>
      <c r="S8" s="408"/>
      <c r="T8" s="343"/>
      <c r="U8" s="409" t="s">
        <v>125</v>
      </c>
      <c r="V8" s="409"/>
      <c r="W8" s="408" t="s">
        <v>20</v>
      </c>
      <c r="X8" s="408"/>
    </row>
    <row r="9" spans="2:24" ht="14.25">
      <c r="B9" s="344"/>
      <c r="C9" s="341">
        <v>2016</v>
      </c>
      <c r="D9" s="341">
        <v>2015</v>
      </c>
      <c r="E9" s="345">
        <v>2016</v>
      </c>
      <c r="F9" s="345">
        <v>2015</v>
      </c>
      <c r="G9" s="345">
        <v>2016</v>
      </c>
      <c r="H9" s="345">
        <v>2015</v>
      </c>
      <c r="I9" s="345">
        <v>2016</v>
      </c>
      <c r="J9" s="345">
        <v>2015</v>
      </c>
      <c r="K9" s="345">
        <v>2016</v>
      </c>
      <c r="L9" s="345">
        <v>2015</v>
      </c>
      <c r="M9" s="345">
        <v>2016</v>
      </c>
      <c r="N9" s="345">
        <v>2015</v>
      </c>
      <c r="O9" s="345">
        <v>2016</v>
      </c>
      <c r="P9" s="345">
        <v>2015</v>
      </c>
      <c r="Q9" s="346"/>
      <c r="R9" s="345">
        <v>2016</v>
      </c>
      <c r="S9" s="345">
        <v>2015</v>
      </c>
      <c r="T9" s="347"/>
      <c r="U9" s="345">
        <v>2016</v>
      </c>
      <c r="V9" s="345">
        <v>2015</v>
      </c>
      <c r="W9" s="345">
        <v>2016</v>
      </c>
      <c r="X9" s="345">
        <v>2015</v>
      </c>
    </row>
    <row r="10" spans="2:24" ht="14.25">
      <c r="B10" s="237"/>
      <c r="C10" s="238"/>
      <c r="D10" s="238"/>
      <c r="E10" s="238"/>
      <c r="F10" s="238"/>
      <c r="G10" s="238"/>
      <c r="H10" s="238"/>
      <c r="I10" s="238"/>
      <c r="J10" s="238"/>
      <c r="K10" s="238"/>
      <c r="L10" s="238"/>
      <c r="M10" s="238"/>
      <c r="N10" s="238"/>
      <c r="O10" s="238"/>
      <c r="P10" s="238"/>
      <c r="Q10" s="239"/>
      <c r="R10" s="238"/>
      <c r="S10" s="238"/>
      <c r="T10" s="40"/>
      <c r="U10" s="238"/>
      <c r="V10" s="238"/>
      <c r="W10" s="238"/>
      <c r="X10" s="238"/>
    </row>
    <row r="11" spans="2:24" ht="12.75">
      <c r="B11" s="240" t="s">
        <v>110</v>
      </c>
      <c r="C11" s="241">
        <v>1474818</v>
      </c>
      <c r="D11" s="241">
        <v>1155806</v>
      </c>
      <c r="E11" s="241">
        <v>146932</v>
      </c>
      <c r="F11" s="241">
        <v>118065</v>
      </c>
      <c r="G11" s="241">
        <v>320061</v>
      </c>
      <c r="H11" s="241">
        <v>250600</v>
      </c>
      <c r="I11" s="241">
        <v>762550</v>
      </c>
      <c r="J11" s="241">
        <v>762280</v>
      </c>
      <c r="K11" s="241">
        <v>359327</v>
      </c>
      <c r="L11" s="241">
        <v>355087</v>
      </c>
      <c r="M11" s="241">
        <v>762550</v>
      </c>
      <c r="N11" s="241">
        <v>0</v>
      </c>
      <c r="O11" s="241">
        <v>762280</v>
      </c>
      <c r="P11" s="241">
        <v>0</v>
      </c>
      <c r="Q11" s="241">
        <v>359327</v>
      </c>
      <c r="R11" s="241">
        <v>1588870</v>
      </c>
      <c r="S11" s="241">
        <v>1486032</v>
      </c>
      <c r="T11" s="241"/>
      <c r="U11" s="241">
        <v>-448479</v>
      </c>
      <c r="V11" s="241">
        <v>-214220</v>
      </c>
      <c r="W11" s="241">
        <v>1140391</v>
      </c>
      <c r="X11" s="241">
        <v>1271812</v>
      </c>
    </row>
    <row r="12" spans="2:24" ht="14.25">
      <c r="B12" s="242" t="s">
        <v>114</v>
      </c>
      <c r="C12" s="238">
        <v>1067435</v>
      </c>
      <c r="D12" s="238">
        <v>760297</v>
      </c>
      <c r="E12" s="238">
        <v>0</v>
      </c>
      <c r="F12" s="238">
        <v>0</v>
      </c>
      <c r="G12" s="238">
        <v>196067</v>
      </c>
      <c r="H12" s="238">
        <v>148844</v>
      </c>
      <c r="I12" s="238">
        <v>0</v>
      </c>
      <c r="J12" s="238">
        <v>0</v>
      </c>
      <c r="K12" s="238">
        <v>220665</v>
      </c>
      <c r="L12" s="238">
        <v>206903</v>
      </c>
      <c r="M12" s="238">
        <v>0</v>
      </c>
      <c r="N12" s="238">
        <v>0</v>
      </c>
      <c r="O12" s="238">
        <v>0</v>
      </c>
      <c r="P12" s="238">
        <v>0</v>
      </c>
      <c r="Q12" s="243">
        <v>220665</v>
      </c>
      <c r="R12" s="238">
        <v>416732</v>
      </c>
      <c r="S12" s="238">
        <v>355747</v>
      </c>
      <c r="T12" s="223"/>
      <c r="U12" s="238">
        <v>-305993</v>
      </c>
      <c r="V12" s="238">
        <v>-214018</v>
      </c>
      <c r="W12" s="238">
        <v>110739</v>
      </c>
      <c r="X12" s="238">
        <v>141729</v>
      </c>
    </row>
    <row r="13" spans="2:24" ht="14.25">
      <c r="B13" s="242" t="s">
        <v>113</v>
      </c>
      <c r="C13" s="238">
        <v>264112</v>
      </c>
      <c r="D13" s="238">
        <v>274938</v>
      </c>
      <c r="E13" s="238">
        <v>2344</v>
      </c>
      <c r="F13" s="238">
        <v>6003</v>
      </c>
      <c r="G13" s="238">
        <v>138798</v>
      </c>
      <c r="H13" s="238">
        <v>66291</v>
      </c>
      <c r="I13" s="238">
        <v>591802</v>
      </c>
      <c r="J13" s="238">
        <v>545157</v>
      </c>
      <c r="K13" s="238">
        <v>119233</v>
      </c>
      <c r="L13" s="238">
        <v>116587</v>
      </c>
      <c r="M13" s="238">
        <v>591802</v>
      </c>
      <c r="N13" s="238">
        <v>0</v>
      </c>
      <c r="O13" s="238">
        <v>545157</v>
      </c>
      <c r="P13" s="238">
        <v>0</v>
      </c>
      <c r="Q13" s="243">
        <v>119233</v>
      </c>
      <c r="R13" s="238">
        <v>852177</v>
      </c>
      <c r="S13" s="238">
        <v>734038</v>
      </c>
      <c r="T13" s="223"/>
      <c r="U13" s="238">
        <v>-142479</v>
      </c>
      <c r="V13" s="238">
        <v>-176</v>
      </c>
      <c r="W13" s="238">
        <v>709698</v>
      </c>
      <c r="X13" s="238">
        <v>733862</v>
      </c>
    </row>
    <row r="14" spans="2:24" ht="14.25">
      <c r="B14" s="242" t="s">
        <v>116</v>
      </c>
      <c r="C14" s="238">
        <v>140340</v>
      </c>
      <c r="D14" s="238">
        <v>98451</v>
      </c>
      <c r="E14" s="238">
        <v>89754</v>
      </c>
      <c r="F14" s="238">
        <v>74988</v>
      </c>
      <c r="G14" s="238">
        <v>-14804</v>
      </c>
      <c r="H14" s="238">
        <v>35465</v>
      </c>
      <c r="I14" s="238">
        <v>170748</v>
      </c>
      <c r="J14" s="238">
        <v>217123</v>
      </c>
      <c r="K14" s="238">
        <v>4981</v>
      </c>
      <c r="L14" s="238">
        <v>11416</v>
      </c>
      <c r="M14" s="238">
        <v>170748</v>
      </c>
      <c r="N14" s="238">
        <v>0</v>
      </c>
      <c r="O14" s="238">
        <v>217123</v>
      </c>
      <c r="P14" s="238">
        <v>0</v>
      </c>
      <c r="Q14" s="243">
        <v>4981</v>
      </c>
      <c r="R14" s="238">
        <v>250679</v>
      </c>
      <c r="S14" s="238">
        <v>338992</v>
      </c>
      <c r="T14" s="223"/>
      <c r="U14" s="238">
        <v>0</v>
      </c>
      <c r="V14" s="238">
        <v>0</v>
      </c>
      <c r="W14" s="238">
        <v>250679</v>
      </c>
      <c r="X14" s="238">
        <v>338992</v>
      </c>
    </row>
    <row r="15" spans="2:24" ht="14.25">
      <c r="B15" s="242" t="s">
        <v>115</v>
      </c>
      <c r="C15" s="238">
        <v>2931</v>
      </c>
      <c r="D15" s="238">
        <v>22120</v>
      </c>
      <c r="E15" s="238">
        <v>54834</v>
      </c>
      <c r="F15" s="238">
        <v>37074</v>
      </c>
      <c r="G15" s="238">
        <v>0</v>
      </c>
      <c r="H15" s="238">
        <v>0</v>
      </c>
      <c r="I15" s="238">
        <v>0</v>
      </c>
      <c r="J15" s="238">
        <v>0</v>
      </c>
      <c r="K15" s="238">
        <v>14448</v>
      </c>
      <c r="L15" s="238">
        <v>20181</v>
      </c>
      <c r="M15" s="238">
        <v>0</v>
      </c>
      <c r="N15" s="238">
        <v>0</v>
      </c>
      <c r="O15" s="238">
        <v>0</v>
      </c>
      <c r="P15" s="238">
        <v>0</v>
      </c>
      <c r="Q15" s="243">
        <v>14448</v>
      </c>
      <c r="R15" s="238">
        <v>69282</v>
      </c>
      <c r="S15" s="238">
        <v>57255</v>
      </c>
      <c r="T15" s="223"/>
      <c r="U15" s="238">
        <v>-7</v>
      </c>
      <c r="V15" s="238">
        <v>-26</v>
      </c>
      <c r="W15" s="238">
        <v>69275</v>
      </c>
      <c r="X15" s="238">
        <v>57229</v>
      </c>
    </row>
    <row r="16" spans="2:24" ht="14.25">
      <c r="B16" s="237"/>
      <c r="C16" s="244"/>
      <c r="D16" s="245"/>
      <c r="E16" s="238"/>
      <c r="F16" s="238"/>
      <c r="G16" s="238"/>
      <c r="H16" s="238"/>
      <c r="I16" s="238"/>
      <c r="J16" s="238"/>
      <c r="K16" s="238"/>
      <c r="L16" s="238"/>
      <c r="M16" s="238"/>
      <c r="N16" s="238"/>
      <c r="O16" s="238"/>
      <c r="P16" s="238"/>
      <c r="Q16" s="243"/>
      <c r="R16" s="238"/>
      <c r="S16" s="238"/>
      <c r="T16" s="223"/>
      <c r="U16" s="238"/>
      <c r="V16" s="238"/>
      <c r="W16" s="238"/>
      <c r="X16" s="238"/>
    </row>
    <row r="17" spans="2:24" ht="15">
      <c r="B17" s="240" t="s">
        <v>57</v>
      </c>
      <c r="C17" s="241">
        <v>1112914</v>
      </c>
      <c r="D17" s="241">
        <v>997836</v>
      </c>
      <c r="E17" s="241">
        <v>593736</v>
      </c>
      <c r="F17" s="241">
        <v>261053</v>
      </c>
      <c r="G17" s="241">
        <v>1280345</v>
      </c>
      <c r="H17" s="241">
        <v>1509823</v>
      </c>
      <c r="I17" s="241">
        <v>762602</v>
      </c>
      <c r="J17" s="241">
        <v>723094</v>
      </c>
      <c r="K17" s="241">
        <v>547359</v>
      </c>
      <c r="L17" s="241">
        <v>528051</v>
      </c>
      <c r="M17" s="241">
        <v>762602</v>
      </c>
      <c r="N17" s="241">
        <v>0</v>
      </c>
      <c r="O17" s="241">
        <v>723094</v>
      </c>
      <c r="P17" s="241">
        <v>0</v>
      </c>
      <c r="Q17" s="246">
        <v>547359</v>
      </c>
      <c r="R17" s="241">
        <v>3184042</v>
      </c>
      <c r="S17" s="241">
        <v>3022021</v>
      </c>
      <c r="T17" s="151"/>
      <c r="U17" s="241">
        <v>-525</v>
      </c>
      <c r="V17" s="241">
        <v>-69451</v>
      </c>
      <c r="W17" s="241">
        <v>3183517</v>
      </c>
      <c r="X17" s="241">
        <v>2952570</v>
      </c>
    </row>
    <row r="18" spans="2:24" ht="14.25">
      <c r="B18" s="242" t="s">
        <v>117</v>
      </c>
      <c r="C18" s="238">
        <v>407437</v>
      </c>
      <c r="D18" s="238">
        <v>335917</v>
      </c>
      <c r="E18" s="238">
        <v>187259</v>
      </c>
      <c r="F18" s="238">
        <v>87213</v>
      </c>
      <c r="G18" s="238">
        <v>585718</v>
      </c>
      <c r="H18" s="238">
        <v>761401</v>
      </c>
      <c r="I18" s="238">
        <v>397648</v>
      </c>
      <c r="J18" s="238">
        <v>382378</v>
      </c>
      <c r="K18" s="238">
        <v>272808</v>
      </c>
      <c r="L18" s="238">
        <v>254248</v>
      </c>
      <c r="M18" s="238">
        <v>397648</v>
      </c>
      <c r="N18" s="238">
        <v>0</v>
      </c>
      <c r="O18" s="238">
        <v>382378</v>
      </c>
      <c r="P18" s="238">
        <v>0</v>
      </c>
      <c r="Q18" s="243">
        <v>272808</v>
      </c>
      <c r="R18" s="238">
        <v>1443433</v>
      </c>
      <c r="S18" s="238">
        <v>1485240</v>
      </c>
      <c r="T18" s="223"/>
      <c r="U18" s="238">
        <v>-1</v>
      </c>
      <c r="V18" s="238">
        <v>0</v>
      </c>
      <c r="W18" s="238">
        <v>1443432</v>
      </c>
      <c r="X18" s="238">
        <v>1485240</v>
      </c>
    </row>
    <row r="19" spans="2:24" ht="14.25">
      <c r="B19" s="242" t="s">
        <v>118</v>
      </c>
      <c r="C19" s="238">
        <v>350157</v>
      </c>
      <c r="D19" s="238">
        <v>281979</v>
      </c>
      <c r="E19" s="238">
        <v>234870</v>
      </c>
      <c r="F19" s="238">
        <v>108920</v>
      </c>
      <c r="G19" s="238">
        <v>366863</v>
      </c>
      <c r="H19" s="238">
        <v>324695</v>
      </c>
      <c r="I19" s="238">
        <v>190535</v>
      </c>
      <c r="J19" s="238">
        <v>180466</v>
      </c>
      <c r="K19" s="238">
        <v>96324</v>
      </c>
      <c r="L19" s="238">
        <v>108633</v>
      </c>
      <c r="M19" s="238">
        <v>190535</v>
      </c>
      <c r="N19" s="238">
        <v>0</v>
      </c>
      <c r="O19" s="238">
        <v>180466</v>
      </c>
      <c r="P19" s="238">
        <v>0</v>
      </c>
      <c r="Q19" s="243">
        <v>96324</v>
      </c>
      <c r="R19" s="238">
        <v>888592</v>
      </c>
      <c r="S19" s="238">
        <v>722714</v>
      </c>
      <c r="T19" s="223"/>
      <c r="U19" s="238">
        <v>-129</v>
      </c>
      <c r="V19" s="238">
        <v>-79</v>
      </c>
      <c r="W19" s="238">
        <v>888463</v>
      </c>
      <c r="X19" s="238">
        <v>722635</v>
      </c>
    </row>
    <row r="20" spans="2:24" ht="14.25">
      <c r="B20" s="242" t="s">
        <v>119</v>
      </c>
      <c r="C20" s="238">
        <v>230416</v>
      </c>
      <c r="D20" s="238">
        <v>196219</v>
      </c>
      <c r="E20" s="238">
        <v>75687</v>
      </c>
      <c r="F20" s="238">
        <v>29920</v>
      </c>
      <c r="G20" s="238">
        <v>127897</v>
      </c>
      <c r="H20" s="238">
        <v>121499</v>
      </c>
      <c r="I20" s="238">
        <v>82876</v>
      </c>
      <c r="J20" s="238">
        <v>76232</v>
      </c>
      <c r="K20" s="238">
        <v>82758</v>
      </c>
      <c r="L20" s="238">
        <v>72072</v>
      </c>
      <c r="M20" s="238">
        <v>82876</v>
      </c>
      <c r="N20" s="238">
        <v>0</v>
      </c>
      <c r="O20" s="238">
        <v>76232</v>
      </c>
      <c r="P20" s="238">
        <v>0</v>
      </c>
      <c r="Q20" s="243">
        <v>82758</v>
      </c>
      <c r="R20" s="238">
        <v>369218</v>
      </c>
      <c r="S20" s="238">
        <v>299723</v>
      </c>
      <c r="T20" s="223"/>
      <c r="U20" s="238">
        <v>0</v>
      </c>
      <c r="V20" s="238">
        <v>0</v>
      </c>
      <c r="W20" s="238">
        <v>369218</v>
      </c>
      <c r="X20" s="238">
        <v>299723</v>
      </c>
    </row>
    <row r="21" spans="2:24" ht="14.25">
      <c r="B21" s="242" t="s">
        <v>120</v>
      </c>
      <c r="C21" s="238">
        <v>124904</v>
      </c>
      <c r="D21" s="238">
        <v>183721</v>
      </c>
      <c r="E21" s="238">
        <v>95920</v>
      </c>
      <c r="F21" s="238">
        <v>35000</v>
      </c>
      <c r="G21" s="238">
        <v>199867</v>
      </c>
      <c r="H21" s="238">
        <v>302228</v>
      </c>
      <c r="I21" s="238">
        <v>91543</v>
      </c>
      <c r="J21" s="238">
        <v>84018</v>
      </c>
      <c r="K21" s="238">
        <v>95469</v>
      </c>
      <c r="L21" s="238">
        <v>93098</v>
      </c>
      <c r="M21" s="238">
        <v>91543</v>
      </c>
      <c r="N21" s="238">
        <v>0</v>
      </c>
      <c r="O21" s="238">
        <v>84018</v>
      </c>
      <c r="P21" s="238">
        <v>0</v>
      </c>
      <c r="Q21" s="243">
        <v>95469</v>
      </c>
      <c r="R21" s="238">
        <v>482799</v>
      </c>
      <c r="S21" s="238">
        <v>514344</v>
      </c>
      <c r="T21" s="223"/>
      <c r="U21" s="238">
        <v>-395</v>
      </c>
      <c r="V21" s="238">
        <v>-69372</v>
      </c>
      <c r="W21" s="238">
        <v>482404</v>
      </c>
      <c r="X21" s="238">
        <v>444972</v>
      </c>
    </row>
    <row r="22" spans="2:24" ht="14.25">
      <c r="B22" s="242"/>
      <c r="C22" s="238"/>
      <c r="D22" s="238"/>
      <c r="E22" s="238"/>
      <c r="F22" s="238"/>
      <c r="G22" s="238"/>
      <c r="H22" s="238"/>
      <c r="I22" s="238"/>
      <c r="J22" s="238"/>
      <c r="K22" s="238"/>
      <c r="L22" s="238"/>
      <c r="M22" s="238"/>
      <c r="N22" s="238"/>
      <c r="O22" s="238"/>
      <c r="P22" s="238"/>
      <c r="Q22" s="243"/>
      <c r="R22" s="238"/>
      <c r="S22" s="238"/>
      <c r="T22" s="223"/>
      <c r="U22" s="238"/>
      <c r="V22" s="238"/>
      <c r="W22" s="238"/>
      <c r="X22" s="238"/>
    </row>
    <row r="23" spans="2:24" ht="14.25">
      <c r="B23" s="247" t="s">
        <v>123</v>
      </c>
      <c r="C23" s="248">
        <v>-340368</v>
      </c>
      <c r="D23" s="248">
        <v>-267341</v>
      </c>
      <c r="E23" s="248">
        <v>-33</v>
      </c>
      <c r="F23" s="248">
        <v>-26</v>
      </c>
      <c r="G23" s="248">
        <v>-196087</v>
      </c>
      <c r="H23" s="248">
        <v>-133477</v>
      </c>
      <c r="I23" s="248">
        <v>-142864</v>
      </c>
      <c r="J23" s="248">
        <v>-69548</v>
      </c>
      <c r="K23" s="248">
        <v>-110020</v>
      </c>
      <c r="L23" s="248">
        <v>-80620</v>
      </c>
      <c r="M23" s="248">
        <v>-142864</v>
      </c>
      <c r="N23" s="248">
        <v>0</v>
      </c>
      <c r="O23" s="248">
        <v>-69548</v>
      </c>
      <c r="P23" s="248">
        <v>0</v>
      </c>
      <c r="Q23" s="249">
        <v>-110020</v>
      </c>
      <c r="R23" s="248">
        <v>-449004</v>
      </c>
      <c r="S23" s="248">
        <v>-283671</v>
      </c>
      <c r="T23" s="250"/>
      <c r="U23" s="248">
        <v>449004</v>
      </c>
      <c r="V23" s="248">
        <v>283671</v>
      </c>
      <c r="W23" s="248">
        <v>0</v>
      </c>
      <c r="X23" s="248">
        <v>0</v>
      </c>
    </row>
    <row r="24" spans="2:24" ht="14.25">
      <c r="B24" s="251"/>
      <c r="C24" s="252"/>
      <c r="D24" s="252"/>
      <c r="E24" s="238"/>
      <c r="F24" s="238"/>
      <c r="G24" s="238"/>
      <c r="H24" s="238"/>
      <c r="I24" s="238"/>
      <c r="J24" s="238"/>
      <c r="K24" s="238"/>
      <c r="L24" s="238"/>
      <c r="M24" s="238"/>
      <c r="N24" s="238"/>
      <c r="O24" s="238"/>
      <c r="P24" s="238"/>
      <c r="Q24" s="243"/>
      <c r="R24" s="238"/>
      <c r="S24" s="238"/>
      <c r="T24" s="223"/>
      <c r="U24" s="238"/>
      <c r="V24" s="238"/>
      <c r="W24" s="238"/>
      <c r="X24" s="238"/>
    </row>
    <row r="25" spans="2:24" ht="15">
      <c r="B25" s="348" t="s">
        <v>112</v>
      </c>
      <c r="C25" s="349">
        <v>2247364</v>
      </c>
      <c r="D25" s="349">
        <v>1886301</v>
      </c>
      <c r="E25" s="350">
        <v>740635</v>
      </c>
      <c r="F25" s="350">
        <v>379092</v>
      </c>
      <c r="G25" s="350">
        <v>1404319</v>
      </c>
      <c r="H25" s="350">
        <v>1626946</v>
      </c>
      <c r="I25" s="350">
        <v>1382288</v>
      </c>
      <c r="J25" s="350">
        <v>1415826</v>
      </c>
      <c r="K25" s="350">
        <v>796666</v>
      </c>
      <c r="L25" s="350">
        <v>802518</v>
      </c>
      <c r="M25" s="350">
        <v>1382288</v>
      </c>
      <c r="N25" s="350">
        <v>0</v>
      </c>
      <c r="O25" s="350">
        <v>1415826</v>
      </c>
      <c r="P25" s="350">
        <v>0</v>
      </c>
      <c r="Q25" s="351">
        <v>796666</v>
      </c>
      <c r="R25" s="350">
        <v>4323908</v>
      </c>
      <c r="S25" s="350">
        <v>4224382</v>
      </c>
      <c r="T25" s="352"/>
      <c r="U25" s="350">
        <v>0</v>
      </c>
      <c r="V25" s="350">
        <v>0</v>
      </c>
      <c r="W25" s="350">
        <v>4323908</v>
      </c>
      <c r="X25" s="350">
        <v>4224382</v>
      </c>
    </row>
    <row r="26" spans="2:24" ht="12.75">
      <c r="B26" s="322"/>
      <c r="C26" s="323"/>
      <c r="D26" s="324"/>
      <c r="E26" s="325"/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</row>
    <row r="27" spans="2:24" ht="15">
      <c r="B27" s="353" t="s">
        <v>201</v>
      </c>
      <c r="C27" s="354">
        <v>361063</v>
      </c>
      <c r="D27" s="355">
        <v>0.1914132474085525</v>
      </c>
      <c r="E27" s="354">
        <v>361543</v>
      </c>
      <c r="F27" s="355">
        <v>-0.9537078070758549</v>
      </c>
      <c r="G27" s="354">
        <v>-222627</v>
      </c>
      <c r="H27" s="355">
        <v>-0.13683736276434497</v>
      </c>
      <c r="I27" s="354">
        <v>-33538</v>
      </c>
      <c r="J27" s="355">
        <v>-0.023687939054657846</v>
      </c>
      <c r="K27" s="354">
        <v>-5852</v>
      </c>
      <c r="L27" s="355">
        <v>-0.007292048278044853</v>
      </c>
      <c r="M27" s="356">
        <v>-33538</v>
      </c>
      <c r="N27" s="357">
        <v>0</v>
      </c>
      <c r="O27" s="354">
        <v>-0.023687939054657846</v>
      </c>
      <c r="P27" s="355">
        <v>0</v>
      </c>
      <c r="Q27" s="358">
        <v>-5852</v>
      </c>
      <c r="R27" s="354">
        <v>99526</v>
      </c>
      <c r="S27" s="355">
        <v>0.02355989586169054</v>
      </c>
      <c r="T27" s="359"/>
      <c r="U27" s="360">
        <v>0</v>
      </c>
      <c r="V27" s="360">
        <v>0</v>
      </c>
      <c r="W27" s="354">
        <v>99526</v>
      </c>
      <c r="X27" s="355">
        <v>0.02355989586169054</v>
      </c>
    </row>
    <row r="28" spans="2:24" ht="12" customHeight="1">
      <c r="B28" s="135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</row>
    <row r="29" ht="12.75" customHeight="1">
      <c r="B29" s="135"/>
    </row>
  </sheetData>
  <sheetProtection/>
  <mergeCells count="13">
    <mergeCell ref="R8:S8"/>
    <mergeCell ref="U8:V8"/>
    <mergeCell ref="W8:X8"/>
    <mergeCell ref="B3:X4"/>
    <mergeCell ref="B5:X5"/>
    <mergeCell ref="B6:X6"/>
    <mergeCell ref="O8:P8"/>
    <mergeCell ref="C8:D8"/>
    <mergeCell ref="E8:F8"/>
    <mergeCell ref="G8:H8"/>
    <mergeCell ref="I8:J8"/>
    <mergeCell ref="K8:L8"/>
    <mergeCell ref="M8:N8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80"/>
  <sheetViews>
    <sheetView showGridLines="0" zoomScale="90" zoomScaleNormal="90" zoomScalePageLayoutView="0" workbookViewId="0" topLeftCell="A1">
      <selection activeCell="A1" sqref="A1"/>
    </sheetView>
  </sheetViews>
  <sheetFormatPr defaultColWidth="7.28125" defaultRowHeight="12.75"/>
  <cols>
    <col min="1" max="1" width="7.8515625" style="3" customWidth="1"/>
    <col min="2" max="2" width="69.140625" style="3" customWidth="1"/>
    <col min="3" max="3" width="16.7109375" style="42" customWidth="1"/>
    <col min="4" max="4" width="12.8515625" style="42" customWidth="1"/>
    <col min="5" max="5" width="14.421875" style="42" customWidth="1"/>
    <col min="6" max="6" width="18.28125" style="3" customWidth="1"/>
    <col min="7" max="7" width="8.28125" style="3" customWidth="1"/>
    <col min="8" max="8" width="8.57421875" style="3" customWidth="1"/>
    <col min="9" max="9" width="3.57421875" style="3" customWidth="1"/>
    <col min="10" max="10" width="11.28125" style="3" customWidth="1"/>
    <col min="11" max="11" width="14.00390625" style="3" customWidth="1"/>
    <col min="12" max="16384" width="7.28125" style="3" customWidth="1"/>
  </cols>
  <sheetData>
    <row r="1" spans="2:9" ht="12.75">
      <c r="B1" s="42"/>
      <c r="E1" s="3"/>
      <c r="I1" s="71"/>
    </row>
    <row r="2" spans="1:8" ht="12.75">
      <c r="A2" s="40"/>
      <c r="B2" s="40"/>
      <c r="C2" s="40"/>
      <c r="D2" s="40"/>
      <c r="E2" s="40"/>
      <c r="F2" s="40"/>
      <c r="G2" s="40"/>
      <c r="H2" s="40"/>
    </row>
    <row r="3" spans="1:8" s="2" customFormat="1" ht="28.5" customHeight="1">
      <c r="A3" s="253"/>
      <c r="B3" s="254" t="s">
        <v>137</v>
      </c>
      <c r="C3" s="255">
        <v>2016</v>
      </c>
      <c r="D3" s="255">
        <v>2015</v>
      </c>
      <c r="E3" s="256" t="s">
        <v>106</v>
      </c>
      <c r="F3" s="256" t="s">
        <v>107</v>
      </c>
      <c r="G3" s="257"/>
      <c r="H3" s="253"/>
    </row>
    <row r="4" spans="1:8" ht="3" customHeight="1">
      <c r="A4" s="40"/>
      <c r="B4" s="258"/>
      <c r="C4" s="259"/>
      <c r="D4" s="260"/>
      <c r="E4" s="260"/>
      <c r="F4" s="261"/>
      <c r="G4" s="40"/>
      <c r="H4" s="40"/>
    </row>
    <row r="5" spans="1:11" ht="16.5" customHeight="1">
      <c r="A5" s="40"/>
      <c r="B5" s="262" t="s">
        <v>150</v>
      </c>
      <c r="C5" s="263">
        <v>5197286</v>
      </c>
      <c r="D5" s="264">
        <v>5301439</v>
      </c>
      <c r="E5" s="264">
        <v>-104153</v>
      </c>
      <c r="F5" s="265">
        <v>-0.0196</v>
      </c>
      <c r="G5" s="40"/>
      <c r="H5" s="40"/>
      <c r="I5" s="61"/>
      <c r="K5"/>
    </row>
    <row r="6" spans="1:11" ht="16.5" customHeight="1">
      <c r="A6" s="40"/>
      <c r="B6" s="266" t="s">
        <v>151</v>
      </c>
      <c r="C6" s="224">
        <v>4768126</v>
      </c>
      <c r="D6" s="267">
        <v>4667645</v>
      </c>
      <c r="E6" s="267">
        <v>100481</v>
      </c>
      <c r="F6" s="268">
        <v>0.0215</v>
      </c>
      <c r="G6" s="40"/>
      <c r="H6" s="40"/>
      <c r="I6" s="61"/>
      <c r="K6"/>
    </row>
    <row r="7" spans="1:11" ht="16.5" customHeight="1">
      <c r="A7" s="40"/>
      <c r="B7" s="266" t="s">
        <v>152</v>
      </c>
      <c r="C7" s="224">
        <v>429160</v>
      </c>
      <c r="D7" s="267">
        <v>633794</v>
      </c>
      <c r="E7" s="267">
        <v>-204634</v>
      </c>
      <c r="F7" s="268">
        <v>-0.3229</v>
      </c>
      <c r="G7" s="40"/>
      <c r="H7" s="40"/>
      <c r="I7" s="61"/>
      <c r="K7"/>
    </row>
    <row r="8" spans="1:11" ht="16.5" customHeight="1">
      <c r="A8" s="40"/>
      <c r="B8" s="262" t="s">
        <v>153</v>
      </c>
      <c r="C8" s="263">
        <v>-2645099</v>
      </c>
      <c r="D8" s="264">
        <v>-2777201</v>
      </c>
      <c r="E8" s="264">
        <v>132102</v>
      </c>
      <c r="F8" s="265">
        <v>0.0476</v>
      </c>
      <c r="G8" s="40"/>
      <c r="H8" s="40"/>
      <c r="K8"/>
    </row>
    <row r="9" spans="1:11" ht="16.5" customHeight="1">
      <c r="A9" s="40"/>
      <c r="B9" s="266" t="s">
        <v>154</v>
      </c>
      <c r="C9" s="224">
        <v>-1651607</v>
      </c>
      <c r="D9" s="267">
        <v>-1885916</v>
      </c>
      <c r="E9" s="267">
        <v>234309</v>
      </c>
      <c r="F9" s="268">
        <v>0.1242</v>
      </c>
      <c r="G9" s="40"/>
      <c r="H9" s="40"/>
      <c r="K9"/>
    </row>
    <row r="10" spans="1:11" ht="16.5" customHeight="1">
      <c r="A10" s="40"/>
      <c r="B10" s="266" t="s">
        <v>155</v>
      </c>
      <c r="C10" s="224">
        <v>-244886</v>
      </c>
      <c r="D10" s="267">
        <v>-258114</v>
      </c>
      <c r="E10" s="267">
        <v>13228</v>
      </c>
      <c r="F10" s="268">
        <v>0.0512</v>
      </c>
      <c r="G10" s="40"/>
      <c r="H10" s="40"/>
      <c r="K10"/>
    </row>
    <row r="11" spans="1:11" ht="16.5" customHeight="1">
      <c r="A11" s="40"/>
      <c r="B11" s="266" t="s">
        <v>156</v>
      </c>
      <c r="C11" s="224">
        <v>-266485</v>
      </c>
      <c r="D11" s="267">
        <v>-245813</v>
      </c>
      <c r="E11" s="267">
        <v>-20672</v>
      </c>
      <c r="F11" s="268">
        <v>-0.0841</v>
      </c>
      <c r="G11" s="40"/>
      <c r="H11" s="40"/>
      <c r="K11"/>
    </row>
    <row r="12" spans="1:11" ht="16.5" customHeight="1">
      <c r="A12" s="40"/>
      <c r="B12" s="266" t="s">
        <v>157</v>
      </c>
      <c r="C12" s="224">
        <v>-482121</v>
      </c>
      <c r="D12" s="267">
        <v>-387358</v>
      </c>
      <c r="E12" s="267">
        <v>-94763</v>
      </c>
      <c r="F12" s="268">
        <v>-0.2446</v>
      </c>
      <c r="G12" s="40"/>
      <c r="H12" s="40"/>
      <c r="K12"/>
    </row>
    <row r="13" spans="1:11" ht="18.75" customHeight="1">
      <c r="A13" s="40"/>
      <c r="B13" s="262" t="s">
        <v>158</v>
      </c>
      <c r="C13" s="263">
        <v>2552187</v>
      </c>
      <c r="D13" s="264">
        <v>2524238</v>
      </c>
      <c r="E13" s="264">
        <v>27949</v>
      </c>
      <c r="F13" s="265">
        <v>0.0111</v>
      </c>
      <c r="G13" s="40"/>
      <c r="H13" s="40"/>
      <c r="K13"/>
    </row>
    <row r="14" spans="1:11" ht="18.75" customHeight="1" hidden="1">
      <c r="A14" s="40"/>
      <c r="B14" s="266" t="s">
        <v>46</v>
      </c>
      <c r="C14" s="224">
        <v>0</v>
      </c>
      <c r="D14" s="267">
        <v>0</v>
      </c>
      <c r="E14" s="267">
        <v>0</v>
      </c>
      <c r="F14" s="268" t="e">
        <v>#DIV/0!</v>
      </c>
      <c r="G14" s="40"/>
      <c r="H14" s="40"/>
      <c r="K14"/>
    </row>
    <row r="15" spans="1:11" ht="18.75" customHeight="1">
      <c r="A15" s="40"/>
      <c r="B15" s="266" t="s">
        <v>71</v>
      </c>
      <c r="C15" s="224">
        <v>-356117</v>
      </c>
      <c r="D15" s="267">
        <v>-420597</v>
      </c>
      <c r="E15" s="267">
        <v>64480</v>
      </c>
      <c r="F15" s="268">
        <v>0.1533</v>
      </c>
      <c r="G15" s="40"/>
      <c r="H15" s="40"/>
      <c r="K15"/>
    </row>
    <row r="16" spans="1:11" ht="16.5" customHeight="1">
      <c r="A16" s="40"/>
      <c r="B16" s="266" t="s">
        <v>159</v>
      </c>
      <c r="C16" s="224">
        <v>-552701</v>
      </c>
      <c r="D16" s="267">
        <v>-488529</v>
      </c>
      <c r="E16" s="267">
        <v>-64172</v>
      </c>
      <c r="F16" s="268">
        <v>-0.1314</v>
      </c>
      <c r="G16" s="40"/>
      <c r="H16" s="40"/>
      <c r="K16"/>
    </row>
    <row r="17" spans="1:11" ht="16.5" customHeight="1">
      <c r="A17" s="40"/>
      <c r="B17" s="262" t="s">
        <v>160</v>
      </c>
      <c r="C17" s="263">
        <v>1643369</v>
      </c>
      <c r="D17" s="264">
        <v>1615112</v>
      </c>
      <c r="E17" s="264">
        <v>28257</v>
      </c>
      <c r="F17" s="265">
        <v>0.017</v>
      </c>
      <c r="G17" s="40"/>
      <c r="H17" s="40"/>
      <c r="K17"/>
    </row>
    <row r="18" spans="1:11" ht="16.5" customHeight="1">
      <c r="A18" s="40"/>
      <c r="B18" s="266" t="s">
        <v>161</v>
      </c>
      <c r="C18" s="224">
        <v>-319999</v>
      </c>
      <c r="D18" s="267">
        <v>-320542</v>
      </c>
      <c r="E18" s="267">
        <v>543</v>
      </c>
      <c r="F18" s="268">
        <v>0.0017</v>
      </c>
      <c r="G18" s="40"/>
      <c r="H18" s="40"/>
      <c r="K18"/>
    </row>
    <row r="19" spans="1:11" ht="16.5" customHeight="1">
      <c r="A19" s="40"/>
      <c r="B19" s="266" t="s">
        <v>162</v>
      </c>
      <c r="C19" s="224">
        <v>-106215</v>
      </c>
      <c r="D19" s="267">
        <v>-39812</v>
      </c>
      <c r="E19" s="267">
        <v>-66403</v>
      </c>
      <c r="F19" s="268">
        <v>-1.6679</v>
      </c>
      <c r="G19" s="40"/>
      <c r="H19" s="40"/>
      <c r="K19"/>
    </row>
    <row r="20" spans="1:11" ht="18" customHeight="1">
      <c r="A20" s="40"/>
      <c r="B20" s="262" t="s">
        <v>56</v>
      </c>
      <c r="C20" s="263">
        <v>1217155</v>
      </c>
      <c r="D20" s="264">
        <v>1254758</v>
      </c>
      <c r="E20" s="264">
        <v>-37603</v>
      </c>
      <c r="F20" s="265">
        <v>-0.03</v>
      </c>
      <c r="G20" s="40"/>
      <c r="H20" s="40"/>
      <c r="K20"/>
    </row>
    <row r="21" spans="1:11" ht="12.75">
      <c r="A21" s="40"/>
      <c r="B21" s="262" t="s">
        <v>163</v>
      </c>
      <c r="C21" s="263">
        <v>-296711</v>
      </c>
      <c r="D21" s="264">
        <v>28287</v>
      </c>
      <c r="E21" s="264">
        <v>-324998</v>
      </c>
      <c r="F21" s="265">
        <v>11.4893</v>
      </c>
      <c r="G21" s="40"/>
      <c r="H21" s="40"/>
      <c r="K21"/>
    </row>
    <row r="22" spans="1:11" ht="12.75">
      <c r="A22" s="40"/>
      <c r="B22" s="266" t="s">
        <v>164</v>
      </c>
      <c r="C22" s="224">
        <v>186938</v>
      </c>
      <c r="D22" s="267">
        <v>294770</v>
      </c>
      <c r="E22" s="267">
        <v>-107832</v>
      </c>
      <c r="F22" s="268">
        <v>-0.3658</v>
      </c>
      <c r="G22" s="40"/>
      <c r="H22" s="40"/>
      <c r="K22"/>
    </row>
    <row r="23" spans="1:11" ht="16.5" customHeight="1">
      <c r="A23" s="40"/>
      <c r="B23" s="269" t="s">
        <v>165</v>
      </c>
      <c r="C23" s="224">
        <v>-522801</v>
      </c>
      <c r="D23" s="267">
        <v>-385455</v>
      </c>
      <c r="E23" s="267">
        <v>-137346</v>
      </c>
      <c r="F23" s="268">
        <v>-0.3563</v>
      </c>
      <c r="G23" s="40"/>
      <c r="H23" s="40"/>
      <c r="K23"/>
    </row>
    <row r="24" spans="1:11" ht="12.75">
      <c r="A24" s="40"/>
      <c r="B24" s="269" t="s">
        <v>143</v>
      </c>
      <c r="C24" s="224">
        <v>-698</v>
      </c>
      <c r="D24" s="267">
        <v>-9266</v>
      </c>
      <c r="E24" s="267">
        <v>8568</v>
      </c>
      <c r="F24" s="268">
        <v>0.9247</v>
      </c>
      <c r="G24" s="40"/>
      <c r="H24" s="40"/>
      <c r="K24"/>
    </row>
    <row r="25" spans="1:11" ht="16.5" customHeight="1">
      <c r="A25" s="40"/>
      <c r="B25" s="269" t="s">
        <v>144</v>
      </c>
      <c r="C25" s="224">
        <v>39850</v>
      </c>
      <c r="D25" s="267">
        <v>128238</v>
      </c>
      <c r="E25" s="267">
        <v>-88388</v>
      </c>
      <c r="F25" s="268">
        <v>0.6892</v>
      </c>
      <c r="G25" s="40"/>
      <c r="H25" s="40"/>
      <c r="K25"/>
    </row>
    <row r="26" spans="1:11" ht="18" customHeight="1">
      <c r="A26" s="40"/>
      <c r="B26" s="262" t="s">
        <v>72</v>
      </c>
      <c r="C26" s="263">
        <v>10040</v>
      </c>
      <c r="D26" s="264">
        <v>-3233</v>
      </c>
      <c r="E26" s="264">
        <v>13273</v>
      </c>
      <c r="F26" s="265">
        <v>-4.1055</v>
      </c>
      <c r="G26" s="40"/>
      <c r="H26" s="40"/>
      <c r="K26"/>
    </row>
    <row r="27" spans="1:11" ht="18" customHeight="1">
      <c r="A27" s="40"/>
      <c r="B27" s="266" t="s">
        <v>145</v>
      </c>
      <c r="C27" s="224">
        <v>8210</v>
      </c>
      <c r="D27" s="267">
        <v>-6566</v>
      </c>
      <c r="E27" s="267">
        <v>14776</v>
      </c>
      <c r="F27" s="268">
        <v>-2.2504</v>
      </c>
      <c r="G27" s="40"/>
      <c r="H27" s="40"/>
      <c r="K27"/>
    </row>
    <row r="28" spans="1:11" ht="12.75">
      <c r="A28" s="40"/>
      <c r="B28" s="266" t="s">
        <v>146</v>
      </c>
      <c r="C28" s="224">
        <v>1830</v>
      </c>
      <c r="D28" s="267">
        <v>3333</v>
      </c>
      <c r="E28" s="267">
        <v>-1503</v>
      </c>
      <c r="F28" s="268">
        <v>-0.4509</v>
      </c>
      <c r="G28" s="40"/>
      <c r="H28" s="40"/>
      <c r="K28"/>
    </row>
    <row r="29" spans="1:11" ht="12.75">
      <c r="A29" s="40"/>
      <c r="B29" s="262" t="s">
        <v>147</v>
      </c>
      <c r="C29" s="263">
        <v>930484</v>
      </c>
      <c r="D29" s="264">
        <v>1279812</v>
      </c>
      <c r="E29" s="264">
        <v>-349328</v>
      </c>
      <c r="F29" s="265">
        <v>-0.273</v>
      </c>
      <c r="G29" s="40"/>
      <c r="H29" s="40"/>
      <c r="K29"/>
    </row>
    <row r="30" spans="1:11" ht="12.75">
      <c r="A30" s="40"/>
      <c r="B30" s="266" t="s">
        <v>148</v>
      </c>
      <c r="C30" s="224">
        <v>-359369</v>
      </c>
      <c r="D30" s="267">
        <v>-523663</v>
      </c>
      <c r="E30" s="267">
        <v>164294</v>
      </c>
      <c r="F30" s="268">
        <v>0.3137</v>
      </c>
      <c r="G30" s="40"/>
      <c r="H30" s="40"/>
      <c r="K30"/>
    </row>
    <row r="31" spans="1:11" ht="12.75">
      <c r="A31" s="40"/>
      <c r="B31" s="262" t="s">
        <v>132</v>
      </c>
      <c r="C31" s="263">
        <v>571115</v>
      </c>
      <c r="D31" s="264">
        <v>756149</v>
      </c>
      <c r="E31" s="264">
        <v>-185034</v>
      </c>
      <c r="F31" s="265">
        <v>-0.2447</v>
      </c>
      <c r="G31" s="40"/>
      <c r="H31" s="40"/>
      <c r="K31"/>
    </row>
    <row r="32" spans="1:11" ht="16.5" customHeight="1">
      <c r="A32" s="40"/>
      <c r="B32" s="266" t="s">
        <v>131</v>
      </c>
      <c r="C32" s="224">
        <v>115130</v>
      </c>
      <c r="D32" s="267">
        <v>388321</v>
      </c>
      <c r="E32" s="267">
        <v>-273191</v>
      </c>
      <c r="F32" s="268">
        <v>-0.7035</v>
      </c>
      <c r="G32" s="40"/>
      <c r="H32" s="40"/>
      <c r="K32"/>
    </row>
    <row r="33" spans="1:11" ht="16.5" customHeight="1">
      <c r="A33" s="40"/>
      <c r="B33" s="262" t="s">
        <v>133</v>
      </c>
      <c r="C33" s="263">
        <v>686245</v>
      </c>
      <c r="D33" s="264">
        <v>1144470</v>
      </c>
      <c r="E33" s="264">
        <v>-458225</v>
      </c>
      <c r="F33" s="265">
        <v>-0.4004</v>
      </c>
      <c r="G33" s="40"/>
      <c r="H33" s="40"/>
      <c r="K33"/>
    </row>
    <row r="34" spans="1:11" ht="16.5" customHeight="1">
      <c r="A34" s="40"/>
      <c r="B34" s="266"/>
      <c r="C34" s="224"/>
      <c r="D34" s="267"/>
      <c r="E34" s="267"/>
      <c r="F34" s="268"/>
      <c r="G34" s="40"/>
      <c r="H34" s="40"/>
      <c r="K34"/>
    </row>
    <row r="35" spans="1:11" ht="16.5" customHeight="1">
      <c r="A35" s="40"/>
      <c r="B35" s="262" t="s">
        <v>80</v>
      </c>
      <c r="C35" s="263">
        <v>686245</v>
      </c>
      <c r="D35" s="264">
        <v>1144469.568</v>
      </c>
      <c r="E35" s="264">
        <v>-458224.568</v>
      </c>
      <c r="F35" s="265">
        <v>-0.4004</v>
      </c>
      <c r="G35" s="40"/>
      <c r="H35" s="40"/>
      <c r="K35"/>
    </row>
    <row r="36" spans="1:11" ht="18" customHeight="1">
      <c r="A36" s="40"/>
      <c r="B36" s="270" t="s">
        <v>73</v>
      </c>
      <c r="C36" s="224">
        <v>383060</v>
      </c>
      <c r="D36" s="267">
        <v>661587</v>
      </c>
      <c r="E36" s="267">
        <v>-278527</v>
      </c>
      <c r="F36" s="268">
        <v>-0.421</v>
      </c>
      <c r="G36" s="40"/>
      <c r="H36" s="40"/>
      <c r="K36"/>
    </row>
    <row r="37" spans="1:11" ht="21" customHeight="1">
      <c r="A37" s="40"/>
      <c r="B37" s="269" t="s">
        <v>74</v>
      </c>
      <c r="C37" s="224">
        <v>303185</v>
      </c>
      <c r="D37" s="267">
        <v>482882.568</v>
      </c>
      <c r="E37" s="267">
        <v>-179697.56800000003</v>
      </c>
      <c r="F37" s="268">
        <v>-0.3721</v>
      </c>
      <c r="G37" s="40"/>
      <c r="H37" s="40"/>
      <c r="K37"/>
    </row>
    <row r="38" spans="1:11" ht="14.25" customHeight="1">
      <c r="A38" s="40"/>
      <c r="B38" s="269"/>
      <c r="C38" s="224"/>
      <c r="D38" s="267"/>
      <c r="E38" s="267"/>
      <c r="F38" s="268"/>
      <c r="G38" s="40"/>
      <c r="H38" s="40"/>
      <c r="K38"/>
    </row>
    <row r="39" spans="1:8" s="110" customFormat="1" ht="14.25" customHeight="1">
      <c r="A39" s="271"/>
      <c r="B39" s="272" t="s">
        <v>134</v>
      </c>
      <c r="C39" s="273">
        <v>6.13</v>
      </c>
      <c r="D39" s="273">
        <v>8.35</v>
      </c>
      <c r="E39" s="361">
        <v>-2.2199999999999998</v>
      </c>
      <c r="F39" s="362">
        <v>-0.2649</v>
      </c>
      <c r="G39" s="40"/>
      <c r="H39" s="271"/>
    </row>
    <row r="40" spans="1:8" s="110" customFormat="1" ht="14.25" customHeight="1">
      <c r="A40" s="271"/>
      <c r="B40" s="272" t="s">
        <v>135</v>
      </c>
      <c r="C40" s="273">
        <v>1.57</v>
      </c>
      <c r="D40" s="273">
        <v>5.13</v>
      </c>
      <c r="E40" s="361">
        <v>-3.5599999999999996</v>
      </c>
      <c r="F40" s="362">
        <v>-0.693</v>
      </c>
      <c r="G40" s="271"/>
      <c r="H40" s="271"/>
    </row>
    <row r="41" spans="1:8" s="110" customFormat="1" ht="18" customHeight="1">
      <c r="A41" s="271"/>
      <c r="B41" s="272" t="s">
        <v>136</v>
      </c>
      <c r="C41" s="273">
        <v>7.7</v>
      </c>
      <c r="D41" s="273">
        <v>13.48</v>
      </c>
      <c r="E41" s="361">
        <v>-5.78</v>
      </c>
      <c r="F41" s="362">
        <v>-0.4278</v>
      </c>
      <c r="G41" s="271"/>
      <c r="H41" s="271"/>
    </row>
    <row r="42" spans="1:8" s="110" customFormat="1" ht="13.5" customHeight="1">
      <c r="A42" s="271"/>
      <c r="B42" s="274"/>
      <c r="C42" s="275"/>
      <c r="D42" s="274"/>
      <c r="E42" s="275"/>
      <c r="F42" s="271"/>
      <c r="G42" s="271"/>
      <c r="H42" s="271"/>
    </row>
    <row r="43" spans="1:8" s="110" customFormat="1" ht="15.75" customHeight="1">
      <c r="A43" s="271"/>
      <c r="B43" s="410" t="s">
        <v>290</v>
      </c>
      <c r="C43" s="410"/>
      <c r="D43" s="410"/>
      <c r="E43" s="410"/>
      <c r="F43" s="410"/>
      <c r="G43" s="271"/>
      <c r="H43" s="271"/>
    </row>
    <row r="44" spans="2:6" s="110" customFormat="1" ht="18" customHeight="1">
      <c r="B44" s="111"/>
      <c r="C44" s="112"/>
      <c r="D44" s="117"/>
      <c r="E44" s="113"/>
      <c r="F44" s="114"/>
    </row>
    <row r="45" spans="2:6" s="110" customFormat="1" ht="18" customHeight="1">
      <c r="B45" s="111"/>
      <c r="C45" s="112"/>
      <c r="D45" s="113"/>
      <c r="E45" s="113"/>
      <c r="F45" s="114"/>
    </row>
    <row r="46" spans="2:6" s="110" customFormat="1" ht="18" customHeight="1">
      <c r="B46" s="111"/>
      <c r="C46" s="112"/>
      <c r="D46" s="113"/>
      <c r="E46" s="113"/>
      <c r="F46" s="114"/>
    </row>
    <row r="47" spans="2:6" s="110" customFormat="1" ht="18" customHeight="1">
      <c r="B47" s="111"/>
      <c r="C47" s="112"/>
      <c r="D47" s="113"/>
      <c r="E47" s="113"/>
      <c r="F47" s="114"/>
    </row>
    <row r="48" spans="2:6" s="110" customFormat="1" ht="18" customHeight="1">
      <c r="B48" s="111"/>
      <c r="C48" s="112"/>
      <c r="D48" s="113"/>
      <c r="E48" s="113"/>
      <c r="F48" s="114"/>
    </row>
    <row r="49" ht="6" customHeight="1">
      <c r="F49" s="46"/>
    </row>
    <row r="50" spans="2:6" ht="18" customHeight="1" hidden="1">
      <c r="B50" s="37"/>
      <c r="C50" s="38"/>
      <c r="D50" s="39"/>
      <c r="E50" s="39"/>
      <c r="F50" s="47"/>
    </row>
    <row r="51" ht="6" customHeight="1"/>
    <row r="52" spans="3:5" ht="12.75">
      <c r="C52" s="100"/>
      <c r="D52" s="100"/>
      <c r="E52" s="100"/>
    </row>
    <row r="53" spans="3:9" ht="12.75">
      <c r="C53" s="3"/>
      <c r="D53" s="43"/>
      <c r="E53" s="3"/>
      <c r="I53" s="44"/>
    </row>
    <row r="54" spans="3:5" ht="12.75">
      <c r="C54" s="100"/>
      <c r="D54" s="45"/>
      <c r="E54" s="3"/>
    </row>
    <row r="55" spans="3:5" ht="12.75">
      <c r="C55" s="101"/>
      <c r="D55" s="45"/>
      <c r="E55" s="3"/>
    </row>
    <row r="56" spans="3:5" ht="12.75">
      <c r="C56" s="3"/>
      <c r="D56" s="45"/>
      <c r="E56" s="3"/>
    </row>
    <row r="57" spans="3:5" ht="12.75">
      <c r="C57" s="3"/>
      <c r="D57" s="45"/>
      <c r="E57" s="3"/>
    </row>
    <row r="58" spans="3:5" ht="12.75">
      <c r="C58" s="3"/>
      <c r="D58" s="3"/>
      <c r="E58" s="3"/>
    </row>
    <row r="59" spans="3:5" ht="12.75">
      <c r="C59" s="3"/>
      <c r="D59" s="3"/>
      <c r="E59" s="3"/>
    </row>
    <row r="60" spans="3:5" ht="12.75">
      <c r="C60" s="3"/>
      <c r="D60" s="3"/>
      <c r="E60" s="3"/>
    </row>
    <row r="61" spans="3:5" ht="12.75">
      <c r="C61" s="3"/>
      <c r="D61" s="3"/>
      <c r="E61" s="3"/>
    </row>
    <row r="62" spans="3:5" ht="12.75">
      <c r="C62" s="3"/>
      <c r="D62" s="3"/>
      <c r="E62" s="3"/>
    </row>
    <row r="63" spans="3:5" ht="12.75">
      <c r="C63" s="3"/>
      <c r="D63" s="3"/>
      <c r="E63" s="3"/>
    </row>
    <row r="64" spans="3:5" ht="12.75">
      <c r="C64" s="3"/>
      <c r="D64" s="3"/>
      <c r="E64" s="3"/>
    </row>
    <row r="65" spans="3:5" ht="12.75">
      <c r="C65" s="3"/>
      <c r="D65" s="3"/>
      <c r="E65" s="3"/>
    </row>
    <row r="66" spans="3:5" ht="12.75">
      <c r="C66" s="3"/>
      <c r="D66" s="3"/>
      <c r="E66" s="3"/>
    </row>
    <row r="67" spans="3:5" ht="12.75">
      <c r="C67" s="3"/>
      <c r="D67" s="3"/>
      <c r="E67" s="3"/>
    </row>
    <row r="68" spans="3:5" ht="12.75">
      <c r="C68" s="3"/>
      <c r="D68" s="3"/>
      <c r="E68" s="3"/>
    </row>
    <row r="69" spans="3:5" ht="12.75">
      <c r="C69" s="3"/>
      <c r="D69" s="3"/>
      <c r="E69" s="3"/>
    </row>
    <row r="70" spans="3:5" ht="12.75">
      <c r="C70" s="3"/>
      <c r="D70" s="3"/>
      <c r="E70" s="3"/>
    </row>
    <row r="71" spans="3:5" ht="12.75">
      <c r="C71" s="3"/>
      <c r="D71" s="3"/>
      <c r="E71" s="3"/>
    </row>
    <row r="72" spans="3:5" ht="12.75">
      <c r="C72" s="3"/>
      <c r="D72" s="3"/>
      <c r="E72" s="3"/>
    </row>
    <row r="73" spans="3:5" ht="12.75">
      <c r="C73" s="3"/>
      <c r="D73" s="3"/>
      <c r="E73" s="3"/>
    </row>
    <row r="74" spans="3:5" ht="12.75">
      <c r="C74" s="3"/>
      <c r="D74" s="3"/>
      <c r="E74" s="3"/>
    </row>
    <row r="75" spans="3:5" ht="12.75">
      <c r="C75" s="3"/>
      <c r="D75" s="3"/>
      <c r="E75" s="3"/>
    </row>
    <row r="76" spans="3:5" ht="12.75">
      <c r="C76" s="3"/>
      <c r="D76" s="3"/>
      <c r="E76" s="3"/>
    </row>
    <row r="77" spans="3:5" ht="12.75">
      <c r="C77" s="3"/>
      <c r="D77" s="3"/>
      <c r="E77" s="3"/>
    </row>
    <row r="78" spans="3:5" ht="12.75">
      <c r="C78" s="3"/>
      <c r="D78" s="3"/>
      <c r="E78" s="3"/>
    </row>
    <row r="79" spans="3:5" ht="12.75">
      <c r="C79" s="3"/>
      <c r="D79" s="3"/>
      <c r="E79" s="3"/>
    </row>
    <row r="80" spans="3:5" ht="12.75">
      <c r="C80" s="3"/>
      <c r="D80" s="3"/>
      <c r="E80" s="3"/>
    </row>
  </sheetData>
  <sheetProtection/>
  <mergeCells count="1">
    <mergeCell ref="B43:F43"/>
  </mergeCells>
  <printOptions horizontalCentered="1" verticalCentered="1"/>
  <pageMargins left="0.31496062992125984" right="0.3937007874015748" top="0.4" bottom="0.32" header="0.3" footer="0.28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5"/>
  <sheetViews>
    <sheetView showGridLines="0" zoomScalePageLayoutView="0" workbookViewId="0" topLeftCell="A1">
      <selection activeCell="A1" sqref="A1"/>
    </sheetView>
  </sheetViews>
  <sheetFormatPr defaultColWidth="7.28125" defaultRowHeight="12.75"/>
  <cols>
    <col min="1" max="2" width="7.8515625" style="3" customWidth="1"/>
    <col min="3" max="3" width="71.421875" style="3" customWidth="1"/>
    <col min="4" max="6" width="12.8515625" style="42" customWidth="1"/>
    <col min="7" max="8" width="12.8515625" style="3" customWidth="1"/>
    <col min="9" max="9" width="13.421875" style="3" customWidth="1"/>
    <col min="10" max="16384" width="7.28125" style="3" customWidth="1"/>
  </cols>
  <sheetData>
    <row r="1" spans="1:9" ht="14.25">
      <c r="A1" s="287"/>
      <c r="B1" s="40"/>
      <c r="C1" s="286"/>
      <c r="D1" s="286" t="s">
        <v>205</v>
      </c>
      <c r="E1" s="286" t="s">
        <v>205</v>
      </c>
      <c r="F1" s="286" t="s">
        <v>205</v>
      </c>
      <c r="G1" s="40"/>
      <c r="H1" s="40"/>
      <c r="I1" s="40"/>
    </row>
    <row r="2" spans="3:10" ht="12.75">
      <c r="C2" s="40"/>
      <c r="D2" s="222" t="s">
        <v>140</v>
      </c>
      <c r="E2" s="222" t="s">
        <v>203</v>
      </c>
      <c r="F2" s="222" t="s">
        <v>20</v>
      </c>
      <c r="G2" s="222" t="s">
        <v>20</v>
      </c>
      <c r="H2" s="40"/>
      <c r="I2" s="40"/>
      <c r="J2" s="40"/>
    </row>
    <row r="3" spans="3:10" s="2" customFormat="1" ht="28.5" customHeight="1">
      <c r="C3" s="254" t="s">
        <v>166</v>
      </c>
      <c r="D3" s="255">
        <v>2016</v>
      </c>
      <c r="E3" s="255">
        <v>2016</v>
      </c>
      <c r="F3" s="255">
        <v>2016</v>
      </c>
      <c r="G3" s="255">
        <v>2015</v>
      </c>
      <c r="H3" s="256" t="s">
        <v>106</v>
      </c>
      <c r="I3" s="256" t="s">
        <v>107</v>
      </c>
      <c r="J3" s="253"/>
    </row>
    <row r="4" spans="3:10" ht="3" customHeight="1">
      <c r="C4" s="258"/>
      <c r="D4" s="259"/>
      <c r="E4" s="260"/>
      <c r="F4" s="260"/>
      <c r="G4" s="261"/>
      <c r="H4" s="261"/>
      <c r="I4" s="40"/>
      <c r="J4" s="40"/>
    </row>
    <row r="5" spans="3:10" ht="16.5" customHeight="1">
      <c r="C5" s="262" t="s">
        <v>150</v>
      </c>
      <c r="D5" s="263">
        <v>405372</v>
      </c>
      <c r="E5" s="263">
        <v>2136041</v>
      </c>
      <c r="F5" s="263">
        <v>2541413</v>
      </c>
      <c r="G5" s="263">
        <v>2399029</v>
      </c>
      <c r="H5" s="263">
        <v>142384</v>
      </c>
      <c r="I5" s="276">
        <v>0.0594</v>
      </c>
      <c r="J5" s="40"/>
    </row>
    <row r="6" spans="3:10" ht="16.5" customHeight="1">
      <c r="C6" s="266" t="s">
        <v>151</v>
      </c>
      <c r="D6" s="259">
        <v>402810</v>
      </c>
      <c r="E6" s="259">
        <v>2112892</v>
      </c>
      <c r="F6" s="259">
        <v>2515702</v>
      </c>
      <c r="G6" s="259">
        <v>2384293</v>
      </c>
      <c r="H6" s="259">
        <v>131409</v>
      </c>
      <c r="I6" s="277">
        <v>0.0551</v>
      </c>
      <c r="J6" s="40"/>
    </row>
    <row r="7" spans="3:10" ht="16.5" customHeight="1">
      <c r="C7" s="266" t="s">
        <v>152</v>
      </c>
      <c r="D7" s="259">
        <v>2562</v>
      </c>
      <c r="E7" s="259">
        <v>23149</v>
      </c>
      <c r="F7" s="259">
        <v>25711</v>
      </c>
      <c r="G7" s="259">
        <v>14736</v>
      </c>
      <c r="H7" s="259">
        <v>10975</v>
      </c>
      <c r="I7" s="277">
        <v>0.7448</v>
      </c>
      <c r="J7" s="40"/>
    </row>
    <row r="8" spans="3:10" ht="16.5" customHeight="1">
      <c r="C8" s="262" t="s">
        <v>153</v>
      </c>
      <c r="D8" s="263">
        <v>-236672.08299999998</v>
      </c>
      <c r="E8" s="263">
        <v>-1260086</v>
      </c>
      <c r="F8" s="263">
        <v>-1496758.083</v>
      </c>
      <c r="G8" s="263">
        <v>-1481985</v>
      </c>
      <c r="H8" s="263">
        <v>-14773.0830000001</v>
      </c>
      <c r="I8" s="326">
        <v>-0.01</v>
      </c>
      <c r="J8" s="40"/>
    </row>
    <row r="9" spans="3:10" ht="16.5" customHeight="1">
      <c r="C9" s="266" t="s">
        <v>154</v>
      </c>
      <c r="D9" s="259">
        <v>-155834.651</v>
      </c>
      <c r="E9" s="259">
        <v>-735912</v>
      </c>
      <c r="F9" s="259">
        <v>-891746.6510000001</v>
      </c>
      <c r="G9" s="259">
        <v>-860203</v>
      </c>
      <c r="H9" s="259">
        <v>-31543.65100000007</v>
      </c>
      <c r="I9" s="281">
        <v>-0.0367</v>
      </c>
      <c r="J9" s="40"/>
    </row>
    <row r="10" spans="3:10" ht="16.5" customHeight="1">
      <c r="C10" s="266" t="s">
        <v>155</v>
      </c>
      <c r="D10" s="259">
        <v>-34794.485</v>
      </c>
      <c r="E10" s="259">
        <v>-260354</v>
      </c>
      <c r="F10" s="259">
        <v>-295148.485</v>
      </c>
      <c r="G10" s="259">
        <v>-327503</v>
      </c>
      <c r="H10" s="259">
        <v>32354.515000000014</v>
      </c>
      <c r="I10" s="277">
        <v>0.0988</v>
      </c>
      <c r="J10" s="40"/>
    </row>
    <row r="11" spans="3:10" ht="16.5" customHeight="1">
      <c r="C11" s="266" t="s">
        <v>156</v>
      </c>
      <c r="D11" s="259">
        <v>-37339.175</v>
      </c>
      <c r="E11" s="259">
        <v>-157784</v>
      </c>
      <c r="F11" s="259">
        <v>-195123.175</v>
      </c>
      <c r="G11" s="259">
        <v>-182453</v>
      </c>
      <c r="H11" s="259">
        <v>-12670.174999999988</v>
      </c>
      <c r="I11" s="281">
        <v>-0.0694</v>
      </c>
      <c r="J11" s="40"/>
    </row>
    <row r="12" spans="3:10" ht="16.5" customHeight="1">
      <c r="C12" s="266" t="s">
        <v>157</v>
      </c>
      <c r="D12" s="259">
        <v>-8703.772</v>
      </c>
      <c r="E12" s="259">
        <v>-106036</v>
      </c>
      <c r="F12" s="259">
        <v>-114739.772</v>
      </c>
      <c r="G12" s="259">
        <v>-111826</v>
      </c>
      <c r="H12" s="259">
        <v>-2913.771999999997</v>
      </c>
      <c r="I12" s="281">
        <v>-0.0261</v>
      </c>
      <c r="J12" s="40"/>
    </row>
    <row r="13" spans="3:10" ht="18.75" customHeight="1">
      <c r="C13" s="262" t="s">
        <v>158</v>
      </c>
      <c r="D13" s="263">
        <v>168699.91700000002</v>
      </c>
      <c r="E13" s="263">
        <v>875955</v>
      </c>
      <c r="F13" s="263">
        <v>1044654.9169999999</v>
      </c>
      <c r="G13" s="263">
        <v>917044</v>
      </c>
      <c r="H13" s="263">
        <v>127610.9169999999</v>
      </c>
      <c r="I13" s="276">
        <v>0.1392</v>
      </c>
      <c r="J13" s="40"/>
    </row>
    <row r="14" spans="3:10" ht="18.75" customHeight="1" hidden="1">
      <c r="C14" s="266" t="s">
        <v>46</v>
      </c>
      <c r="D14" s="278">
        <v>0</v>
      </c>
      <c r="E14" s="278">
        <v>0</v>
      </c>
      <c r="F14" s="278">
        <v>0</v>
      </c>
      <c r="G14" s="278">
        <v>0</v>
      </c>
      <c r="H14" s="278">
        <v>0</v>
      </c>
      <c r="I14" s="279" t="e">
        <v>#DIV/0!</v>
      </c>
      <c r="J14" s="40"/>
    </row>
    <row r="15" spans="3:10" ht="18.75" customHeight="1">
      <c r="C15" s="266" t="s">
        <v>71</v>
      </c>
      <c r="D15" s="259">
        <v>-12732</v>
      </c>
      <c r="E15" s="259">
        <v>-95219</v>
      </c>
      <c r="F15" s="259">
        <v>-107951</v>
      </c>
      <c r="G15" s="259">
        <v>-115550.66799999999</v>
      </c>
      <c r="H15" s="259">
        <v>7599.667999999991</v>
      </c>
      <c r="I15" s="277">
        <v>0.0658</v>
      </c>
      <c r="J15" s="40"/>
    </row>
    <row r="16" spans="3:10" ht="16.5" customHeight="1">
      <c r="C16" s="266" t="s">
        <v>159</v>
      </c>
      <c r="D16" s="259">
        <v>-16591</v>
      </c>
      <c r="E16" s="259">
        <v>-153189</v>
      </c>
      <c r="F16" s="259">
        <v>-169780</v>
      </c>
      <c r="G16" s="259">
        <v>-125857</v>
      </c>
      <c r="H16" s="259">
        <v>-43923</v>
      </c>
      <c r="I16" s="281">
        <v>-0.349</v>
      </c>
      <c r="J16" s="40"/>
    </row>
    <row r="17" spans="3:10" ht="16.5" customHeight="1">
      <c r="C17" s="262" t="s">
        <v>160</v>
      </c>
      <c r="D17" s="263">
        <v>139376.91700000002</v>
      </c>
      <c r="E17" s="263">
        <v>627547</v>
      </c>
      <c r="F17" s="263">
        <v>766923.9169999999</v>
      </c>
      <c r="G17" s="263">
        <v>675636.332</v>
      </c>
      <c r="H17" s="263">
        <v>91287.58499999985</v>
      </c>
      <c r="I17" s="276">
        <v>0.1351</v>
      </c>
      <c r="J17" s="40"/>
    </row>
    <row r="18" spans="3:10" ht="16.5" customHeight="1">
      <c r="C18" s="266" t="s">
        <v>161</v>
      </c>
      <c r="D18" s="259">
        <v>0</v>
      </c>
      <c r="E18" s="259">
        <v>-135386</v>
      </c>
      <c r="F18" s="259">
        <v>-135386</v>
      </c>
      <c r="G18" s="259">
        <v>-153202</v>
      </c>
      <c r="H18" s="259">
        <v>17816</v>
      </c>
      <c r="I18" s="277">
        <v>0.1163</v>
      </c>
      <c r="J18" s="40"/>
    </row>
    <row r="19" spans="3:10" ht="16.5" customHeight="1">
      <c r="C19" s="266" t="s">
        <v>162</v>
      </c>
      <c r="D19" s="259">
        <v>-968.888</v>
      </c>
      <c r="E19" s="259">
        <v>-34957</v>
      </c>
      <c r="F19" s="259">
        <v>-35925.888</v>
      </c>
      <c r="G19" s="259">
        <v>3054.903</v>
      </c>
      <c r="H19" s="259">
        <v>-38980.791</v>
      </c>
      <c r="I19" s="277">
        <v>12.7601</v>
      </c>
      <c r="J19" s="40"/>
    </row>
    <row r="20" spans="3:10" ht="18" customHeight="1">
      <c r="C20" s="262" t="s">
        <v>56</v>
      </c>
      <c r="D20" s="263">
        <v>138408.029</v>
      </c>
      <c r="E20" s="263">
        <v>457203</v>
      </c>
      <c r="F20" s="263">
        <v>595612.0289999999</v>
      </c>
      <c r="G20" s="263">
        <v>525489.2350000001</v>
      </c>
      <c r="H20" s="263">
        <v>70122.79399999985</v>
      </c>
      <c r="I20" s="276">
        <v>0.1334</v>
      </c>
      <c r="J20" s="40"/>
    </row>
    <row r="21" spans="3:10" ht="12.75">
      <c r="C21" s="262" t="s">
        <v>163</v>
      </c>
      <c r="D21" s="263">
        <v>-5807.407</v>
      </c>
      <c r="E21" s="263">
        <v>-17738</v>
      </c>
      <c r="F21" s="263">
        <v>-23545.407</v>
      </c>
      <c r="G21" s="263">
        <v>-97868.754</v>
      </c>
      <c r="H21" s="263">
        <v>74323.34700000001</v>
      </c>
      <c r="I21" s="276">
        <v>0.7594</v>
      </c>
      <c r="J21" s="40"/>
    </row>
    <row r="22" spans="3:10" ht="12.75">
      <c r="C22" s="266" t="s">
        <v>164</v>
      </c>
      <c r="D22" s="259">
        <v>2563</v>
      </c>
      <c r="E22" s="259">
        <v>21076</v>
      </c>
      <c r="F22" s="259">
        <v>23639</v>
      </c>
      <c r="G22" s="259">
        <v>15270.169</v>
      </c>
      <c r="H22" s="259">
        <v>8368.831</v>
      </c>
      <c r="I22" s="277">
        <v>0.5481</v>
      </c>
      <c r="J22" s="40"/>
    </row>
    <row r="23" spans="3:10" ht="16.5" customHeight="1">
      <c r="C23" s="269" t="s">
        <v>165</v>
      </c>
      <c r="D23" s="259">
        <v>-8617</v>
      </c>
      <c r="E23" s="259">
        <v>-49180</v>
      </c>
      <c r="F23" s="259">
        <v>-57797</v>
      </c>
      <c r="G23" s="259">
        <v>-66701</v>
      </c>
      <c r="H23" s="259">
        <v>8904</v>
      </c>
      <c r="I23" s="277">
        <v>0.1335</v>
      </c>
      <c r="J23" s="40"/>
    </row>
    <row r="24" spans="3:10" ht="12.75">
      <c r="C24" s="269" t="s">
        <v>143</v>
      </c>
      <c r="D24" s="259">
        <v>267.856</v>
      </c>
      <c r="E24" s="259">
        <v>1364</v>
      </c>
      <c r="F24" s="259">
        <v>1631.856</v>
      </c>
      <c r="G24" s="259">
        <v>4839.077</v>
      </c>
      <c r="H24" s="259">
        <v>-3207.2210000000005</v>
      </c>
      <c r="I24" s="277">
        <v>0.6628</v>
      </c>
      <c r="J24" s="40"/>
    </row>
    <row r="25" spans="3:10" ht="16.5" customHeight="1">
      <c r="C25" s="269" t="s">
        <v>144</v>
      </c>
      <c r="D25" s="259">
        <v>-21.263</v>
      </c>
      <c r="E25" s="259">
        <v>9002</v>
      </c>
      <c r="F25" s="259">
        <v>8980.737</v>
      </c>
      <c r="G25" s="259">
        <v>-51277</v>
      </c>
      <c r="H25" s="259">
        <v>60257.737</v>
      </c>
      <c r="I25" s="277">
        <v>1.1751</v>
      </c>
      <c r="J25" s="40"/>
    </row>
    <row r="26" spans="3:10" ht="12.75">
      <c r="C26" s="262" t="s">
        <v>72</v>
      </c>
      <c r="D26" s="263">
        <v>1293.725</v>
      </c>
      <c r="E26" s="263">
        <v>128075</v>
      </c>
      <c r="F26" s="263">
        <v>129368.725</v>
      </c>
      <c r="G26" s="263">
        <v>28960.79</v>
      </c>
      <c r="H26" s="263">
        <v>100407.935</v>
      </c>
      <c r="I26" s="276">
        <v>3.467</v>
      </c>
      <c r="J26" s="40"/>
    </row>
    <row r="27" spans="3:10" ht="12.75">
      <c r="C27" s="266" t="s">
        <v>145</v>
      </c>
      <c r="D27" s="259">
        <v>0</v>
      </c>
      <c r="E27" s="259">
        <v>121491</v>
      </c>
      <c r="F27" s="259">
        <v>121491</v>
      </c>
      <c r="G27" s="259">
        <v>20055.745</v>
      </c>
      <c r="H27" s="259">
        <v>101435.255</v>
      </c>
      <c r="I27" s="277">
        <v>5.0577</v>
      </c>
      <c r="J27" s="40"/>
    </row>
    <row r="28" spans="3:10" ht="12.75">
      <c r="C28" s="266" t="s">
        <v>146</v>
      </c>
      <c r="D28" s="259">
        <v>1293.725</v>
      </c>
      <c r="E28" s="259">
        <v>6584</v>
      </c>
      <c r="F28" s="259">
        <v>7877.725</v>
      </c>
      <c r="G28" s="259">
        <v>8905.045</v>
      </c>
      <c r="H28" s="259">
        <v>-1027.3199999999997</v>
      </c>
      <c r="I28" s="281">
        <v>-0.1154</v>
      </c>
      <c r="J28" s="40"/>
    </row>
    <row r="29" spans="3:10" ht="12.75">
      <c r="C29" s="262" t="s">
        <v>147</v>
      </c>
      <c r="D29" s="263">
        <v>133894.347</v>
      </c>
      <c r="E29" s="263">
        <v>567540</v>
      </c>
      <c r="F29" s="263">
        <v>701435.3469999998</v>
      </c>
      <c r="G29" s="263">
        <v>456581.27100000007</v>
      </c>
      <c r="H29" s="263">
        <v>244854.07599999977</v>
      </c>
      <c r="I29" s="276">
        <v>0.5363</v>
      </c>
      <c r="J29" s="40"/>
    </row>
    <row r="30" spans="3:10" ht="12.75">
      <c r="C30" s="266" t="s">
        <v>148</v>
      </c>
      <c r="D30" s="259">
        <v>-18764</v>
      </c>
      <c r="E30" s="259">
        <v>-99764</v>
      </c>
      <c r="F30" s="259">
        <v>-118528</v>
      </c>
      <c r="G30" s="259">
        <v>-109613</v>
      </c>
      <c r="H30" s="259">
        <v>-8915</v>
      </c>
      <c r="I30" s="281">
        <v>-0.0813</v>
      </c>
      <c r="J30" s="40"/>
    </row>
    <row r="31" spans="3:10" ht="12.75">
      <c r="C31" s="266"/>
      <c r="D31" s="259"/>
      <c r="E31" s="259"/>
      <c r="F31" s="259"/>
      <c r="G31" s="259"/>
      <c r="H31" s="259"/>
      <c r="I31" s="277"/>
      <c r="J31" s="40"/>
    </row>
    <row r="32" spans="3:10" ht="12.75">
      <c r="C32" s="262" t="s">
        <v>80</v>
      </c>
      <c r="D32" s="263">
        <v>115130.34700000001</v>
      </c>
      <c r="E32" s="263">
        <v>467776</v>
      </c>
      <c r="F32" s="263">
        <v>582907.3469999998</v>
      </c>
      <c r="G32" s="263">
        <v>346968.27100000007</v>
      </c>
      <c r="H32" s="263">
        <v>235939.07599999977</v>
      </c>
      <c r="I32" s="276">
        <v>0.68</v>
      </c>
      <c r="J32" s="271"/>
    </row>
    <row r="33" spans="3:10" ht="18" customHeight="1">
      <c r="C33" s="270" t="s">
        <v>73</v>
      </c>
      <c r="D33" s="259">
        <v>77880</v>
      </c>
      <c r="E33" s="259">
        <v>317561</v>
      </c>
      <c r="F33" s="259">
        <v>395441</v>
      </c>
      <c r="G33" s="259">
        <v>251838</v>
      </c>
      <c r="H33" s="259">
        <v>143603</v>
      </c>
      <c r="I33" s="277">
        <v>0.5702</v>
      </c>
      <c r="J33" s="40"/>
    </row>
    <row r="34" spans="3:10" ht="18" customHeight="1">
      <c r="C34" s="269" t="s">
        <v>74</v>
      </c>
      <c r="D34" s="259">
        <v>37250</v>
      </c>
      <c r="E34" s="259">
        <v>157705</v>
      </c>
      <c r="F34" s="259">
        <v>194955</v>
      </c>
      <c r="G34" s="259">
        <v>95130</v>
      </c>
      <c r="H34" s="259">
        <v>99825</v>
      </c>
      <c r="I34" s="277">
        <v>1.0494</v>
      </c>
      <c r="J34" s="40"/>
    </row>
    <row r="35" spans="3:10" s="110" customFormat="1" ht="3.75" customHeight="1">
      <c r="C35" s="269"/>
      <c r="D35" s="259"/>
      <c r="E35" s="259"/>
      <c r="F35" s="259"/>
      <c r="G35" s="259"/>
      <c r="H35" s="259"/>
      <c r="I35" s="277"/>
      <c r="J35" s="271"/>
    </row>
    <row r="36" spans="3:10" s="110" customFormat="1" ht="18" customHeight="1">
      <c r="C36" s="272" t="s">
        <v>136</v>
      </c>
      <c r="D36" s="273">
        <v>1.565836324568267</v>
      </c>
      <c r="E36" s="273">
        <v>6.468589613781327</v>
      </c>
      <c r="F36" s="273">
        <v>8.044425938349594</v>
      </c>
      <c r="G36" s="273">
        <v>5.129838585832208</v>
      </c>
      <c r="H36" s="273">
        <v>2.9251352474259744</v>
      </c>
      <c r="I36" s="280">
        <v>0.5682</v>
      </c>
      <c r="J36" s="271"/>
    </row>
    <row r="37" spans="3:10" s="110" customFormat="1" ht="2.25" customHeight="1">
      <c r="C37" s="274"/>
      <c r="D37" s="259"/>
      <c r="E37" s="259"/>
      <c r="F37" s="259"/>
      <c r="G37" s="259"/>
      <c r="H37" s="260"/>
      <c r="I37" s="281"/>
      <c r="J37" s="271"/>
    </row>
    <row r="38" spans="3:10" s="110" customFormat="1" ht="18" customHeight="1">
      <c r="C38" s="411" t="s">
        <v>204</v>
      </c>
      <c r="D38" s="411"/>
      <c r="E38" s="411"/>
      <c r="F38" s="411"/>
      <c r="G38" s="411"/>
      <c r="H38" s="282"/>
      <c r="I38" s="282"/>
      <c r="J38" s="271"/>
    </row>
    <row r="39" spans="3:10" s="110" customFormat="1" ht="18" customHeight="1">
      <c r="C39" s="274"/>
      <c r="D39" s="275"/>
      <c r="E39" s="283"/>
      <c r="F39" s="284"/>
      <c r="G39" s="285"/>
      <c r="H39" s="285"/>
      <c r="I39" s="271"/>
      <c r="J39" s="271"/>
    </row>
    <row r="40" spans="3:8" s="110" customFormat="1" ht="18" customHeight="1">
      <c r="C40" s="111"/>
      <c r="D40" s="112"/>
      <c r="E40" s="113"/>
      <c r="F40" s="113"/>
      <c r="G40" s="114"/>
      <c r="H40" s="114"/>
    </row>
    <row r="41" spans="3:8" s="110" customFormat="1" ht="18" customHeight="1">
      <c r="C41" s="111"/>
      <c r="D41" s="112"/>
      <c r="E41" s="113"/>
      <c r="F41" s="113"/>
      <c r="G41" s="114"/>
      <c r="H41" s="114"/>
    </row>
    <row r="42" spans="3:8" s="110" customFormat="1" ht="18" customHeight="1">
      <c r="C42" s="111"/>
      <c r="D42" s="112"/>
      <c r="E42" s="113"/>
      <c r="F42" s="113"/>
      <c r="G42" s="114"/>
      <c r="H42" s="114"/>
    </row>
    <row r="43" spans="3:8" s="110" customFormat="1" ht="18" customHeight="1">
      <c r="C43" s="111"/>
      <c r="D43" s="112"/>
      <c r="E43" s="113"/>
      <c r="F43" s="113"/>
      <c r="G43" s="114"/>
      <c r="H43" s="114"/>
    </row>
    <row r="44" spans="7:8" ht="6" customHeight="1">
      <c r="G44" s="46"/>
      <c r="H44" s="46"/>
    </row>
    <row r="45" spans="3:8" ht="18" customHeight="1" hidden="1">
      <c r="C45" s="37"/>
      <c r="D45" s="38"/>
      <c r="E45" s="39"/>
      <c r="F45" s="39"/>
      <c r="G45" s="47"/>
      <c r="H45" s="47"/>
    </row>
    <row r="46" ht="6" customHeight="1"/>
    <row r="47" spans="4:6" ht="12.75">
      <c r="D47" s="100"/>
      <c r="E47" s="100"/>
      <c r="F47" s="100"/>
    </row>
    <row r="48" spans="4:6" ht="12.75">
      <c r="D48" s="3"/>
      <c r="E48" s="43"/>
      <c r="F48" s="3"/>
    </row>
    <row r="49" spans="4:6" ht="12.75">
      <c r="D49" s="100"/>
      <c r="E49" s="45"/>
      <c r="F49" s="3"/>
    </row>
    <row r="50" spans="4:6" ht="12.75">
      <c r="D50" s="101"/>
      <c r="E50" s="45"/>
      <c r="F50" s="3"/>
    </row>
    <row r="51" spans="4:6" ht="12.75">
      <c r="D51" s="3"/>
      <c r="E51" s="45"/>
      <c r="F51" s="3"/>
    </row>
    <row r="52" spans="4:6" ht="12.75">
      <c r="D52" s="3"/>
      <c r="E52" s="45"/>
      <c r="F52" s="3"/>
    </row>
    <row r="53" spans="4:6" ht="12.75">
      <c r="D53" s="3"/>
      <c r="E53" s="3"/>
      <c r="F53" s="3"/>
    </row>
    <row r="54" spans="4:6" ht="12.75">
      <c r="D54" s="3"/>
      <c r="E54" s="3"/>
      <c r="F54" s="3"/>
    </row>
    <row r="55" spans="4:6" ht="12.75">
      <c r="D55" s="3"/>
      <c r="E55" s="3"/>
      <c r="F55" s="3"/>
    </row>
    <row r="56" spans="4:6" ht="12.75">
      <c r="D56" s="3"/>
      <c r="E56" s="3"/>
      <c r="F56" s="3"/>
    </row>
    <row r="57" spans="4:6" ht="12.75">
      <c r="D57" s="3"/>
      <c r="E57" s="3"/>
      <c r="F57" s="3"/>
    </row>
    <row r="58" spans="4:6" ht="12.75">
      <c r="D58" s="3"/>
      <c r="E58" s="3"/>
      <c r="F58" s="3"/>
    </row>
    <row r="59" spans="4:6" ht="12.75">
      <c r="D59" s="3"/>
      <c r="E59" s="3"/>
      <c r="F59" s="3"/>
    </row>
    <row r="60" spans="4:6" ht="12.75">
      <c r="D60" s="3"/>
      <c r="E60" s="3"/>
      <c r="F60" s="3"/>
    </row>
    <row r="61" spans="4:6" ht="12.75">
      <c r="D61" s="3"/>
      <c r="E61" s="3"/>
      <c r="F61" s="3"/>
    </row>
    <row r="62" spans="4:6" ht="12.75">
      <c r="D62" s="3"/>
      <c r="E62" s="3"/>
      <c r="F62" s="3"/>
    </row>
    <row r="63" spans="4:6" ht="12.75">
      <c r="D63" s="3"/>
      <c r="E63" s="3"/>
      <c r="F63" s="3"/>
    </row>
    <row r="64" spans="4:6" ht="12.75">
      <c r="D64" s="3"/>
      <c r="E64" s="3"/>
      <c r="F64" s="3"/>
    </row>
    <row r="65" spans="4:6" ht="12.75">
      <c r="D65" s="3"/>
      <c r="E65" s="3"/>
      <c r="F65" s="3"/>
    </row>
    <row r="66" spans="4:6" ht="12.75">
      <c r="D66" s="3"/>
      <c r="E66" s="3"/>
      <c r="F66" s="3"/>
    </row>
    <row r="67" spans="4:6" ht="12.75">
      <c r="D67" s="3"/>
      <c r="E67" s="3"/>
      <c r="F67" s="3"/>
    </row>
    <row r="68" spans="4:6" ht="12.75">
      <c r="D68" s="3"/>
      <c r="E68" s="3"/>
      <c r="F68" s="3"/>
    </row>
    <row r="69" spans="4:6" ht="12.75">
      <c r="D69" s="3"/>
      <c r="E69" s="3"/>
      <c r="F69" s="3"/>
    </row>
    <row r="70" spans="4:6" ht="12.75">
      <c r="D70" s="3"/>
      <c r="E70" s="3"/>
      <c r="F70" s="3"/>
    </row>
    <row r="71" spans="4:6" ht="12.75">
      <c r="D71" s="3"/>
      <c r="E71" s="3"/>
      <c r="F71" s="3"/>
    </row>
    <row r="72" spans="4:6" ht="12.75">
      <c r="D72" s="3"/>
      <c r="E72" s="3"/>
      <c r="F72" s="3"/>
    </row>
    <row r="73" spans="4:6" ht="12.75">
      <c r="D73" s="3"/>
      <c r="E73" s="3"/>
      <c r="F73" s="3"/>
    </row>
    <row r="74" spans="4:6" ht="12.75">
      <c r="D74" s="3"/>
      <c r="E74" s="3"/>
      <c r="F74" s="3"/>
    </row>
    <row r="75" spans="4:6" ht="12.75">
      <c r="D75" s="3"/>
      <c r="E75" s="3"/>
      <c r="F75" s="3"/>
    </row>
  </sheetData>
  <sheetProtection/>
  <mergeCells count="1">
    <mergeCell ref="C38:G38"/>
  </mergeCells>
  <printOptions horizontalCentered="1" verticalCentered="1"/>
  <pageMargins left="0.31496062992125984" right="0.3937007874015748" top="0.4" bottom="0.32" header="0.3" footer="0.28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76"/>
  <sheetViews>
    <sheetView showGridLines="0" zoomScalePageLayoutView="0" workbookViewId="0" topLeftCell="A1">
      <selection activeCell="A1" sqref="A1"/>
    </sheetView>
  </sheetViews>
  <sheetFormatPr defaultColWidth="7.28125" defaultRowHeight="12.75"/>
  <cols>
    <col min="1" max="1" width="7.8515625" style="3" customWidth="1"/>
    <col min="2" max="2" width="67.57421875" style="3" customWidth="1"/>
    <col min="3" max="3" width="13.8515625" style="42" customWidth="1"/>
    <col min="4" max="5" width="12.8515625" style="42" customWidth="1"/>
    <col min="6" max="6" width="12.8515625" style="3" customWidth="1"/>
    <col min="7" max="7" width="11.28125" style="3" customWidth="1"/>
    <col min="8" max="8" width="10.140625" style="3" customWidth="1"/>
    <col min="9" max="9" width="7.8515625" style="3" customWidth="1"/>
    <col min="10" max="10" width="11.28125" style="3" customWidth="1"/>
    <col min="11" max="11" width="14.00390625" style="3" customWidth="1"/>
    <col min="12" max="16384" width="7.28125" style="3" customWidth="1"/>
  </cols>
  <sheetData>
    <row r="1" ht="14.25" customHeight="1">
      <c r="J1" s="71"/>
    </row>
    <row r="2" spans="1:10" ht="48.75" customHeight="1">
      <c r="A2" s="40"/>
      <c r="B2" s="40"/>
      <c r="C2" s="290" t="s">
        <v>208</v>
      </c>
      <c r="D2" s="291" t="s">
        <v>209</v>
      </c>
      <c r="E2" s="291" t="s">
        <v>20</v>
      </c>
      <c r="F2" s="291" t="s">
        <v>20</v>
      </c>
      <c r="G2" s="40"/>
      <c r="H2" s="40"/>
      <c r="I2" s="40"/>
      <c r="J2" s="40"/>
    </row>
    <row r="3" spans="1:10" s="2" customFormat="1" ht="28.5" customHeight="1">
      <c r="A3" s="253"/>
      <c r="B3" s="254" t="s">
        <v>167</v>
      </c>
      <c r="C3" s="255">
        <v>2016</v>
      </c>
      <c r="D3" s="255">
        <v>2016</v>
      </c>
      <c r="E3" s="255">
        <v>2016</v>
      </c>
      <c r="F3" s="255">
        <v>2015</v>
      </c>
      <c r="G3" s="256" t="s">
        <v>106</v>
      </c>
      <c r="H3" s="256" t="s">
        <v>107</v>
      </c>
      <c r="I3" s="253"/>
      <c r="J3" s="253"/>
    </row>
    <row r="4" spans="1:10" ht="3" customHeight="1">
      <c r="A4" s="40"/>
      <c r="B4" s="258"/>
      <c r="C4" s="259"/>
      <c r="D4" s="260"/>
      <c r="E4" s="260"/>
      <c r="F4" s="261"/>
      <c r="G4" s="40"/>
      <c r="H4" s="40"/>
      <c r="I4" s="40"/>
      <c r="J4" s="40"/>
    </row>
    <row r="5" spans="1:10" ht="16.5" customHeight="1">
      <c r="A5" s="40"/>
      <c r="B5" s="262" t="s">
        <v>150</v>
      </c>
      <c r="C5" s="263">
        <v>5602658</v>
      </c>
      <c r="D5" s="263">
        <v>2136041</v>
      </c>
      <c r="E5" s="263">
        <v>7738699</v>
      </c>
      <c r="F5" s="263">
        <v>7698846</v>
      </c>
      <c r="G5" s="263">
        <v>39853</v>
      </c>
      <c r="H5" s="276">
        <v>0.0052</v>
      </c>
      <c r="I5" s="40"/>
      <c r="J5" s="40"/>
    </row>
    <row r="6" spans="1:11" ht="16.5" customHeight="1">
      <c r="A6" s="40"/>
      <c r="B6" s="266" t="s">
        <v>151</v>
      </c>
      <c r="C6" s="224">
        <v>5170936</v>
      </c>
      <c r="D6" s="224">
        <v>2112892</v>
      </c>
      <c r="E6" s="224">
        <v>7283828</v>
      </c>
      <c r="F6" s="224">
        <v>7050316</v>
      </c>
      <c r="G6" s="224">
        <v>233512</v>
      </c>
      <c r="H6" s="225">
        <v>0.0331</v>
      </c>
      <c r="I6" s="288"/>
      <c r="J6" s="40"/>
      <c r="K6"/>
    </row>
    <row r="7" spans="1:11" ht="16.5" customHeight="1">
      <c r="A7" s="40"/>
      <c r="B7" s="266" t="s">
        <v>152</v>
      </c>
      <c r="C7" s="224">
        <v>431722</v>
      </c>
      <c r="D7" s="224">
        <v>23149</v>
      </c>
      <c r="E7" s="224">
        <v>454871</v>
      </c>
      <c r="F7" s="224">
        <v>648530</v>
      </c>
      <c r="G7" s="224">
        <v>-193659</v>
      </c>
      <c r="H7" s="225">
        <v>-0.2986</v>
      </c>
      <c r="I7" s="288"/>
      <c r="J7" s="40"/>
      <c r="K7"/>
    </row>
    <row r="8" spans="1:11" ht="16.5" customHeight="1">
      <c r="A8" s="40"/>
      <c r="B8" s="262" t="s">
        <v>153</v>
      </c>
      <c r="C8" s="263">
        <v>-2881771.0829999996</v>
      </c>
      <c r="D8" s="263">
        <v>-1260086</v>
      </c>
      <c r="E8" s="263">
        <v>-4141857.0829999996</v>
      </c>
      <c r="F8" s="263">
        <v>-4259187</v>
      </c>
      <c r="G8" s="263">
        <v>117329.91700000037</v>
      </c>
      <c r="H8" s="276">
        <v>0.0275</v>
      </c>
      <c r="I8" s="40"/>
      <c r="J8" s="40"/>
      <c r="K8"/>
    </row>
    <row r="9" spans="1:11" ht="16.5" customHeight="1">
      <c r="A9" s="40"/>
      <c r="B9" s="266" t="s">
        <v>154</v>
      </c>
      <c r="C9" s="224">
        <v>-1807441.651</v>
      </c>
      <c r="D9" s="224">
        <v>-735912</v>
      </c>
      <c r="E9" s="224">
        <v>-2543353.651</v>
      </c>
      <c r="F9" s="224">
        <v>-2746120</v>
      </c>
      <c r="G9" s="224">
        <v>202766.34899999993</v>
      </c>
      <c r="H9" s="225">
        <v>0.0738</v>
      </c>
      <c r="I9" s="40"/>
      <c r="J9" s="40"/>
      <c r="K9"/>
    </row>
    <row r="10" spans="1:11" ht="16.5" customHeight="1">
      <c r="A10" s="40"/>
      <c r="B10" s="266" t="s">
        <v>155</v>
      </c>
      <c r="C10" s="224">
        <v>-279680.485</v>
      </c>
      <c r="D10" s="224">
        <v>-260354</v>
      </c>
      <c r="E10" s="224">
        <v>-540034.485</v>
      </c>
      <c r="F10" s="224">
        <v>-585617</v>
      </c>
      <c r="G10" s="224">
        <v>45582.515000000014</v>
      </c>
      <c r="H10" s="225">
        <v>0.0778</v>
      </c>
      <c r="I10" s="40"/>
      <c r="J10" s="40"/>
      <c r="K10"/>
    </row>
    <row r="11" spans="1:11" ht="16.5" customHeight="1">
      <c r="A11" s="40"/>
      <c r="B11" s="266" t="s">
        <v>156</v>
      </c>
      <c r="C11" s="224">
        <v>-303824.175</v>
      </c>
      <c r="D11" s="224">
        <v>-157784</v>
      </c>
      <c r="E11" s="224">
        <v>-461608.175</v>
      </c>
      <c r="F11" s="224">
        <v>-428266</v>
      </c>
      <c r="G11" s="224">
        <v>-33342.17499999999</v>
      </c>
      <c r="H11" s="225">
        <v>-0.0779</v>
      </c>
      <c r="I11" s="40"/>
      <c r="J11" s="40"/>
      <c r="K11"/>
    </row>
    <row r="12" spans="1:11" ht="16.5" customHeight="1">
      <c r="A12" s="40"/>
      <c r="B12" s="266" t="s">
        <v>157</v>
      </c>
      <c r="C12" s="224">
        <v>-490824.772</v>
      </c>
      <c r="D12" s="224">
        <v>-106036</v>
      </c>
      <c r="E12" s="224">
        <v>-596860.772</v>
      </c>
      <c r="F12" s="224">
        <v>-499184</v>
      </c>
      <c r="G12" s="224">
        <v>-97676.772</v>
      </c>
      <c r="H12" s="225">
        <v>-0.1957</v>
      </c>
      <c r="I12" s="40"/>
      <c r="J12" s="40"/>
      <c r="K12"/>
    </row>
    <row r="13" spans="1:11" ht="18.75" customHeight="1">
      <c r="A13" s="40"/>
      <c r="B13" s="262" t="s">
        <v>158</v>
      </c>
      <c r="C13" s="263">
        <v>2720886.9170000004</v>
      </c>
      <c r="D13" s="263">
        <v>875955</v>
      </c>
      <c r="E13" s="263">
        <v>3596841.9170000004</v>
      </c>
      <c r="F13" s="263">
        <v>3439659</v>
      </c>
      <c r="G13" s="263">
        <v>157182.91700000037</v>
      </c>
      <c r="H13" s="276">
        <v>0.0457</v>
      </c>
      <c r="I13" s="40"/>
      <c r="J13" s="40"/>
      <c r="K13"/>
    </row>
    <row r="14" spans="1:11" ht="18.75" customHeight="1" hidden="1">
      <c r="A14" s="40"/>
      <c r="B14" s="266" t="s">
        <v>46</v>
      </c>
      <c r="C14" s="259">
        <v>0</v>
      </c>
      <c r="D14" s="259">
        <v>0</v>
      </c>
      <c r="E14" s="259">
        <v>0</v>
      </c>
      <c r="F14" s="259">
        <v>0</v>
      </c>
      <c r="G14" s="259">
        <v>0</v>
      </c>
      <c r="H14" s="277" t="e">
        <v>#DIV/0!</v>
      </c>
      <c r="I14" s="40"/>
      <c r="J14" s="40"/>
      <c r="K14"/>
    </row>
    <row r="15" spans="1:11" ht="18.75" customHeight="1">
      <c r="A15" s="40"/>
      <c r="B15" s="266" t="s">
        <v>71</v>
      </c>
      <c r="C15" s="224">
        <v>-368849</v>
      </c>
      <c r="D15" s="224">
        <v>-95219</v>
      </c>
      <c r="E15" s="224">
        <v>-464068</v>
      </c>
      <c r="F15" s="224">
        <v>-536147.668</v>
      </c>
      <c r="G15" s="224">
        <v>72079.66799999995</v>
      </c>
      <c r="H15" s="225">
        <v>0.1344</v>
      </c>
      <c r="I15" s="40"/>
      <c r="J15" s="40"/>
      <c r="K15"/>
    </row>
    <row r="16" spans="1:11" ht="16.5" customHeight="1">
      <c r="A16" s="40"/>
      <c r="B16" s="266" t="s">
        <v>159</v>
      </c>
      <c r="C16" s="224">
        <v>-569292</v>
      </c>
      <c r="D16" s="224">
        <v>-153189</v>
      </c>
      <c r="E16" s="224">
        <v>-722481</v>
      </c>
      <c r="F16" s="224">
        <v>-614378</v>
      </c>
      <c r="G16" s="224">
        <v>-108103</v>
      </c>
      <c r="H16" s="225">
        <v>-0.176</v>
      </c>
      <c r="I16" s="40"/>
      <c r="J16" s="40"/>
      <c r="K16"/>
    </row>
    <row r="17" spans="1:11" ht="16.5" customHeight="1">
      <c r="A17" s="40"/>
      <c r="B17" s="262" t="s">
        <v>160</v>
      </c>
      <c r="C17" s="263">
        <v>1782745.9170000004</v>
      </c>
      <c r="D17" s="263">
        <v>627547</v>
      </c>
      <c r="E17" s="263">
        <v>2410292.9170000004</v>
      </c>
      <c r="F17" s="263">
        <v>2289133.332</v>
      </c>
      <c r="G17" s="263">
        <v>121159.58500000043</v>
      </c>
      <c r="H17" s="276">
        <v>0.0529</v>
      </c>
      <c r="I17" s="40"/>
      <c r="J17" s="40"/>
      <c r="K17"/>
    </row>
    <row r="18" spans="1:11" ht="16.5" customHeight="1">
      <c r="A18" s="40"/>
      <c r="B18" s="266" t="s">
        <v>161</v>
      </c>
      <c r="C18" s="224">
        <v>-319999</v>
      </c>
      <c r="D18" s="224">
        <v>-135386</v>
      </c>
      <c r="E18" s="224">
        <v>-455385</v>
      </c>
      <c r="F18" s="224">
        <v>-473744</v>
      </c>
      <c r="G18" s="224">
        <v>18359</v>
      </c>
      <c r="H18" s="225">
        <v>0.0388</v>
      </c>
      <c r="I18" s="40"/>
      <c r="J18" s="40"/>
      <c r="K18"/>
    </row>
    <row r="19" spans="1:11" ht="16.5" customHeight="1">
      <c r="A19" s="40"/>
      <c r="B19" s="266" t="s">
        <v>162</v>
      </c>
      <c r="C19" s="224">
        <v>-107183.888</v>
      </c>
      <c r="D19" s="224">
        <v>-34957</v>
      </c>
      <c r="E19" s="224">
        <v>-142140.888</v>
      </c>
      <c r="F19" s="224">
        <v>-36756.097</v>
      </c>
      <c r="G19" s="224">
        <v>-105384.791</v>
      </c>
      <c r="H19" s="225">
        <v>-2.8671</v>
      </c>
      <c r="I19" s="40"/>
      <c r="J19" s="40"/>
      <c r="K19"/>
    </row>
    <row r="20" spans="1:11" ht="18" customHeight="1">
      <c r="A20" s="40"/>
      <c r="B20" s="262" t="s">
        <v>56</v>
      </c>
      <c r="C20" s="263">
        <v>1355563.0290000003</v>
      </c>
      <c r="D20" s="263">
        <v>457204</v>
      </c>
      <c r="E20" s="263">
        <v>1812767.0290000003</v>
      </c>
      <c r="F20" s="263">
        <v>1778633.2349999999</v>
      </c>
      <c r="G20" s="263">
        <v>34133.79400000043</v>
      </c>
      <c r="H20" s="276">
        <v>0.0192</v>
      </c>
      <c r="I20" s="40"/>
      <c r="J20" s="40"/>
      <c r="K20"/>
    </row>
    <row r="21" spans="1:11" ht="12.75">
      <c r="A21" s="40"/>
      <c r="B21" s="262" t="s">
        <v>163</v>
      </c>
      <c r="C21" s="263">
        <v>-302518.40699999995</v>
      </c>
      <c r="D21" s="263">
        <v>-17738</v>
      </c>
      <c r="E21" s="263">
        <v>-320256.40699999995</v>
      </c>
      <c r="F21" s="263">
        <v>-26614.754000000015</v>
      </c>
      <c r="G21" s="263">
        <v>-293641.65299999993</v>
      </c>
      <c r="H21" s="276">
        <v>-11.033</v>
      </c>
      <c r="I21" s="40"/>
      <c r="J21" s="40"/>
      <c r="K21"/>
    </row>
    <row r="22" spans="1:11" ht="12.75">
      <c r="A22" s="40"/>
      <c r="B22" s="266" t="s">
        <v>164</v>
      </c>
      <c r="C22" s="224">
        <v>189501</v>
      </c>
      <c r="D22" s="224">
        <v>21076</v>
      </c>
      <c r="E22" s="224">
        <v>210577</v>
      </c>
      <c r="F22" s="224">
        <v>310041.169</v>
      </c>
      <c r="G22" s="224">
        <v>-99464.169</v>
      </c>
      <c r="H22" s="225">
        <v>-0.3208</v>
      </c>
      <c r="I22" s="40"/>
      <c r="J22" s="40"/>
      <c r="K22"/>
    </row>
    <row r="23" spans="1:11" ht="16.5" customHeight="1">
      <c r="A23" s="40"/>
      <c r="B23" s="269" t="s">
        <v>165</v>
      </c>
      <c r="C23" s="224">
        <v>-531418</v>
      </c>
      <c r="D23" s="224">
        <v>-49180</v>
      </c>
      <c r="E23" s="224">
        <v>-580598</v>
      </c>
      <c r="F23" s="224">
        <v>-447072</v>
      </c>
      <c r="G23" s="224">
        <v>-133526</v>
      </c>
      <c r="H23" s="225">
        <v>-0.2987</v>
      </c>
      <c r="I23" s="40"/>
      <c r="J23" s="40"/>
      <c r="K23"/>
    </row>
    <row r="24" spans="1:11" ht="12.75">
      <c r="A24" s="40"/>
      <c r="B24" s="269" t="s">
        <v>143</v>
      </c>
      <c r="C24" s="224">
        <v>-430.144</v>
      </c>
      <c r="D24" s="224">
        <v>1364</v>
      </c>
      <c r="E24" s="224">
        <v>933.856</v>
      </c>
      <c r="F24" s="224">
        <v>-4426.923</v>
      </c>
      <c r="G24" s="224">
        <v>5360.7789999999995</v>
      </c>
      <c r="H24" s="225">
        <v>1.2109</v>
      </c>
      <c r="I24" s="40"/>
      <c r="J24" s="40"/>
      <c r="K24"/>
    </row>
    <row r="25" spans="1:11" ht="16.5" customHeight="1">
      <c r="A25" s="40"/>
      <c r="B25" s="269" t="s">
        <v>144</v>
      </c>
      <c r="C25" s="224">
        <v>39828.737</v>
      </c>
      <c r="D25" s="224">
        <v>9002</v>
      </c>
      <c r="E25" s="224">
        <v>48830.737</v>
      </c>
      <c r="F25" s="224">
        <v>114843</v>
      </c>
      <c r="G25" s="224">
        <v>-66012.263</v>
      </c>
      <c r="H25" s="225">
        <v>0.5748</v>
      </c>
      <c r="I25" s="40"/>
      <c r="J25" s="40"/>
      <c r="K25"/>
    </row>
    <row r="26" spans="1:11" ht="12.75">
      <c r="A26" s="40"/>
      <c r="B26" s="262" t="s">
        <v>72</v>
      </c>
      <c r="C26" s="263">
        <v>11333.725</v>
      </c>
      <c r="D26" s="263">
        <v>128075</v>
      </c>
      <c r="E26" s="263">
        <v>139408.725</v>
      </c>
      <c r="F26" s="263">
        <v>25727.79</v>
      </c>
      <c r="G26" s="263">
        <v>113680.935</v>
      </c>
      <c r="H26" s="276">
        <v>4.4186</v>
      </c>
      <c r="I26" s="40"/>
      <c r="J26" s="40"/>
      <c r="K26"/>
    </row>
    <row r="27" spans="1:11" ht="12.75" hidden="1">
      <c r="A27" s="40"/>
      <c r="B27" s="289"/>
      <c r="C27" s="259">
        <v>0</v>
      </c>
      <c r="D27" s="259">
        <v>0</v>
      </c>
      <c r="E27" s="259">
        <v>0</v>
      </c>
      <c r="F27" s="259">
        <v>0</v>
      </c>
      <c r="G27" s="259">
        <v>0</v>
      </c>
      <c r="H27" s="277" t="e">
        <v>#DIV/0!</v>
      </c>
      <c r="I27" s="40"/>
      <c r="J27" s="40"/>
      <c r="K27"/>
    </row>
    <row r="28" spans="1:11" ht="12.75">
      <c r="A28" s="40"/>
      <c r="B28" s="266" t="s">
        <v>145</v>
      </c>
      <c r="C28" s="224">
        <v>8210</v>
      </c>
      <c r="D28" s="224">
        <v>121491</v>
      </c>
      <c r="E28" s="224">
        <v>129701</v>
      </c>
      <c r="F28" s="224">
        <v>13489.744999999999</v>
      </c>
      <c r="G28" s="224">
        <v>116211.255</v>
      </c>
      <c r="H28" s="225">
        <v>8.6148</v>
      </c>
      <c r="I28" s="40"/>
      <c r="J28" s="40"/>
      <c r="K28"/>
    </row>
    <row r="29" spans="1:11" ht="12.75">
      <c r="A29" s="40"/>
      <c r="B29" s="266" t="s">
        <v>146</v>
      </c>
      <c r="C29" s="224">
        <v>3123.725</v>
      </c>
      <c r="D29" s="224">
        <v>6584</v>
      </c>
      <c r="E29" s="224">
        <v>9707.725</v>
      </c>
      <c r="F29" s="224">
        <v>12238.045</v>
      </c>
      <c r="G29" s="224">
        <v>-2530.3199999999997</v>
      </c>
      <c r="H29" s="225">
        <v>-0.2068</v>
      </c>
      <c r="I29" s="40"/>
      <c r="J29" s="40"/>
      <c r="K29"/>
    </row>
    <row r="30" spans="1:11" ht="12.75">
      <c r="A30" s="40"/>
      <c r="B30" s="262" t="s">
        <v>147</v>
      </c>
      <c r="C30" s="263">
        <v>1064378.3470000005</v>
      </c>
      <c r="D30" s="263">
        <v>567541</v>
      </c>
      <c r="E30" s="263">
        <v>1631919.3470000005</v>
      </c>
      <c r="F30" s="263">
        <v>1777746.271</v>
      </c>
      <c r="G30" s="263">
        <v>-145826.92399999942</v>
      </c>
      <c r="H30" s="276">
        <v>-0.082</v>
      </c>
      <c r="I30" s="40"/>
      <c r="J30" s="40"/>
      <c r="K30"/>
    </row>
    <row r="31" spans="1:11" ht="12.75">
      <c r="A31" s="40"/>
      <c r="B31" s="266" t="s">
        <v>148</v>
      </c>
      <c r="C31" s="224">
        <v>-378133</v>
      </c>
      <c r="D31" s="224">
        <v>-99764</v>
      </c>
      <c r="E31" s="224">
        <v>-477897</v>
      </c>
      <c r="F31" s="224">
        <v>-633276</v>
      </c>
      <c r="G31" s="224">
        <v>155379</v>
      </c>
      <c r="H31" s="225">
        <v>0.2454</v>
      </c>
      <c r="I31" s="40"/>
      <c r="J31" s="40"/>
      <c r="K31"/>
    </row>
    <row r="32" spans="1:11" ht="16.5" customHeight="1">
      <c r="A32" s="40"/>
      <c r="B32" s="262" t="s">
        <v>206</v>
      </c>
      <c r="C32" s="263">
        <v>686245.3470000005</v>
      </c>
      <c r="D32" s="263">
        <v>467777</v>
      </c>
      <c r="E32" s="263">
        <v>1154022.3470000005</v>
      </c>
      <c r="F32" s="263">
        <v>1144470.271</v>
      </c>
      <c r="G32" s="263">
        <v>9552.076000000583</v>
      </c>
      <c r="H32" s="276">
        <v>0.0083</v>
      </c>
      <c r="I32" s="40"/>
      <c r="J32" s="40"/>
      <c r="K32"/>
    </row>
    <row r="33" spans="1:11" ht="16.5" customHeight="1">
      <c r="A33" s="40"/>
      <c r="B33" s="262" t="s">
        <v>80</v>
      </c>
      <c r="C33" s="263">
        <v>686245.3470000005</v>
      </c>
      <c r="D33" s="263">
        <v>467777</v>
      </c>
      <c r="E33" s="263">
        <v>1154022.3470000005</v>
      </c>
      <c r="F33" s="263">
        <v>1144470.271</v>
      </c>
      <c r="G33" s="263">
        <v>9552.076000000583</v>
      </c>
      <c r="H33" s="276">
        <v>0.0083</v>
      </c>
      <c r="I33" s="40"/>
      <c r="J33" s="40"/>
      <c r="K33"/>
    </row>
    <row r="34" spans="1:11" ht="18" customHeight="1">
      <c r="A34" s="40"/>
      <c r="B34" s="270" t="s">
        <v>73</v>
      </c>
      <c r="C34" s="224">
        <v>383060</v>
      </c>
      <c r="D34" s="224">
        <v>317561</v>
      </c>
      <c r="E34" s="224">
        <v>700621</v>
      </c>
      <c r="F34" s="224">
        <v>661587</v>
      </c>
      <c r="G34" s="224">
        <v>39034</v>
      </c>
      <c r="H34" s="225">
        <v>0.059</v>
      </c>
      <c r="I34" s="40"/>
      <c r="J34" s="40"/>
      <c r="K34"/>
    </row>
    <row r="35" spans="1:11" ht="21" customHeight="1">
      <c r="A35" s="40"/>
      <c r="B35" s="269" t="s">
        <v>74</v>
      </c>
      <c r="C35" s="224">
        <v>303185</v>
      </c>
      <c r="D35" s="224">
        <v>157705</v>
      </c>
      <c r="E35" s="224">
        <v>460890</v>
      </c>
      <c r="F35" s="224">
        <v>482883</v>
      </c>
      <c r="G35" s="224">
        <v>-21993</v>
      </c>
      <c r="H35" s="225">
        <v>-0.0455</v>
      </c>
      <c r="I35" s="40"/>
      <c r="J35" s="40"/>
      <c r="K35"/>
    </row>
    <row r="36" spans="1:11" ht="7.5" customHeight="1">
      <c r="A36" s="40"/>
      <c r="B36" s="269"/>
      <c r="C36" s="259"/>
      <c r="D36" s="259"/>
      <c r="E36" s="259"/>
      <c r="F36" s="259"/>
      <c r="G36" s="259"/>
      <c r="H36" s="277"/>
      <c r="I36" s="40"/>
      <c r="J36" s="40"/>
      <c r="K36"/>
    </row>
    <row r="37" spans="1:10" s="110" customFormat="1" ht="19.5" customHeight="1">
      <c r="A37" s="271"/>
      <c r="B37" s="272" t="s">
        <v>207</v>
      </c>
      <c r="C37" s="273">
        <v>7.798717121583532</v>
      </c>
      <c r="D37" s="273">
        <v>6.468589613781327</v>
      </c>
      <c r="E37" s="273">
        <v>14.271367465769055</v>
      </c>
      <c r="F37" s="273">
        <v>13.476260613906451</v>
      </c>
      <c r="G37" s="273">
        <v>0.7951068518626037</v>
      </c>
      <c r="H37" s="280">
        <v>0.059</v>
      </c>
      <c r="I37" s="271"/>
      <c r="J37" s="271"/>
    </row>
    <row r="38" spans="1:10" s="110" customFormat="1" ht="7.5" customHeight="1">
      <c r="A38" s="271"/>
      <c r="B38" s="274"/>
      <c r="C38" s="275"/>
      <c r="D38" s="274"/>
      <c r="E38" s="275"/>
      <c r="F38" s="271"/>
      <c r="G38" s="271"/>
      <c r="H38" s="271"/>
      <c r="I38" s="271"/>
      <c r="J38" s="271"/>
    </row>
    <row r="39" spans="1:10" s="110" customFormat="1" ht="15.75" customHeight="1">
      <c r="A39" s="271"/>
      <c r="B39" s="411" t="s">
        <v>202</v>
      </c>
      <c r="C39" s="411"/>
      <c r="D39" s="411"/>
      <c r="E39" s="411"/>
      <c r="F39" s="411"/>
      <c r="G39" s="271"/>
      <c r="H39" s="271"/>
      <c r="I39" s="271"/>
      <c r="J39" s="271"/>
    </row>
    <row r="40" spans="1:10" s="110" customFormat="1" ht="18" customHeight="1">
      <c r="A40" s="271"/>
      <c r="B40" s="274"/>
      <c r="C40" s="275"/>
      <c r="D40" s="283"/>
      <c r="E40" s="284"/>
      <c r="F40" s="285"/>
      <c r="G40" s="271"/>
      <c r="H40" s="271"/>
      <c r="I40" s="271"/>
      <c r="J40" s="271"/>
    </row>
    <row r="41" spans="2:6" s="110" customFormat="1" ht="18" customHeight="1">
      <c r="B41" s="111"/>
      <c r="C41" s="112"/>
      <c r="D41" s="113"/>
      <c r="E41" s="113"/>
      <c r="F41" s="114"/>
    </row>
    <row r="42" spans="2:6" s="110" customFormat="1" ht="18" customHeight="1">
      <c r="B42" s="111"/>
      <c r="C42" s="112"/>
      <c r="D42" s="113"/>
      <c r="E42" s="113"/>
      <c r="F42" s="114"/>
    </row>
    <row r="43" spans="2:6" s="110" customFormat="1" ht="18" customHeight="1">
      <c r="B43" s="111"/>
      <c r="C43" s="112"/>
      <c r="D43" s="113"/>
      <c r="E43" s="113"/>
      <c r="F43" s="114"/>
    </row>
    <row r="44" spans="2:6" s="110" customFormat="1" ht="18" customHeight="1">
      <c r="B44" s="111"/>
      <c r="C44" s="112"/>
      <c r="D44" s="113"/>
      <c r="E44" s="113"/>
      <c r="F44" s="114"/>
    </row>
    <row r="45" ht="6" customHeight="1">
      <c r="F45" s="46"/>
    </row>
    <row r="46" spans="2:6" ht="18" customHeight="1" hidden="1">
      <c r="B46" s="37"/>
      <c r="C46" s="38"/>
      <c r="D46" s="39"/>
      <c r="E46" s="39"/>
      <c r="F46" s="47"/>
    </row>
    <row r="47" ht="6" customHeight="1"/>
    <row r="48" spans="3:5" ht="12.75">
      <c r="C48" s="100"/>
      <c r="D48" s="100"/>
      <c r="E48" s="100"/>
    </row>
    <row r="49" spans="3:9" ht="12.75">
      <c r="C49" s="3"/>
      <c r="D49" s="43"/>
      <c r="E49" s="3"/>
      <c r="I49" s="44"/>
    </row>
    <row r="50" spans="3:5" ht="12.75">
      <c r="C50" s="100"/>
      <c r="D50" s="45"/>
      <c r="E50" s="3"/>
    </row>
    <row r="51" spans="3:5" ht="12.75">
      <c r="C51" s="101"/>
      <c r="D51" s="45"/>
      <c r="E51" s="3"/>
    </row>
    <row r="52" spans="3:5" ht="12.75">
      <c r="C52" s="3"/>
      <c r="D52" s="45"/>
      <c r="E52" s="3"/>
    </row>
    <row r="53" spans="3:5" ht="12.75">
      <c r="C53" s="3"/>
      <c r="D53" s="45"/>
      <c r="E53" s="3"/>
    </row>
    <row r="54" spans="3:5" ht="12.75">
      <c r="C54" s="3"/>
      <c r="D54" s="3"/>
      <c r="E54" s="3"/>
    </row>
    <row r="55" spans="3:5" ht="12.75">
      <c r="C55" s="3"/>
      <c r="D55" s="3"/>
      <c r="E55" s="3"/>
    </row>
    <row r="56" spans="3:5" ht="12.75">
      <c r="C56" s="3"/>
      <c r="D56" s="3"/>
      <c r="E56" s="3"/>
    </row>
    <row r="57" spans="3:5" ht="12.75">
      <c r="C57" s="3"/>
      <c r="D57" s="3"/>
      <c r="E57" s="3"/>
    </row>
    <row r="58" spans="3:5" ht="12.75">
      <c r="C58" s="3"/>
      <c r="D58" s="3"/>
      <c r="E58" s="3"/>
    </row>
    <row r="59" spans="3:5" ht="12.75">
      <c r="C59" s="3"/>
      <c r="D59" s="3"/>
      <c r="E59" s="3"/>
    </row>
    <row r="60" spans="3:5" ht="12.75">
      <c r="C60" s="3"/>
      <c r="D60" s="3"/>
      <c r="E60" s="3"/>
    </row>
    <row r="61" spans="3:5" ht="12.75">
      <c r="C61" s="3"/>
      <c r="D61" s="3"/>
      <c r="E61" s="3"/>
    </row>
    <row r="62" spans="3:5" ht="12.75">
      <c r="C62" s="3"/>
      <c r="D62" s="3"/>
      <c r="E62" s="3"/>
    </row>
    <row r="63" spans="3:5" ht="12.75">
      <c r="C63" s="3"/>
      <c r="D63" s="3"/>
      <c r="E63" s="3"/>
    </row>
    <row r="64" spans="3:5" ht="12.75">
      <c r="C64" s="3"/>
      <c r="D64" s="3"/>
      <c r="E64" s="3"/>
    </row>
    <row r="65" spans="3:5" ht="12.75">
      <c r="C65" s="3"/>
      <c r="D65" s="3"/>
      <c r="E65" s="3"/>
    </row>
    <row r="66" spans="3:5" ht="12.75">
      <c r="C66" s="3"/>
      <c r="D66" s="3"/>
      <c r="E66" s="3"/>
    </row>
    <row r="67" spans="3:5" ht="12.75">
      <c r="C67" s="3"/>
      <c r="D67" s="3"/>
      <c r="E67" s="3"/>
    </row>
    <row r="68" spans="3:5" ht="12.75">
      <c r="C68" s="3"/>
      <c r="D68" s="3"/>
      <c r="E68" s="3"/>
    </row>
    <row r="69" spans="3:5" ht="12.75">
      <c r="C69" s="3"/>
      <c r="D69" s="3"/>
      <c r="E69" s="3"/>
    </row>
    <row r="70" spans="3:5" ht="12.75">
      <c r="C70" s="3"/>
      <c r="D70" s="3"/>
      <c r="E70" s="3"/>
    </row>
    <row r="71" spans="3:5" ht="12.75">
      <c r="C71" s="3"/>
      <c r="D71" s="3"/>
      <c r="E71" s="3"/>
    </row>
    <row r="72" spans="3:5" ht="12.75">
      <c r="C72" s="3"/>
      <c r="D72" s="3"/>
      <c r="E72" s="3"/>
    </row>
    <row r="73" spans="3:5" ht="12.75">
      <c r="C73" s="3"/>
      <c r="D73" s="3"/>
      <c r="E73" s="3"/>
    </row>
    <row r="74" spans="3:5" ht="12.75">
      <c r="C74" s="3"/>
      <c r="D74" s="3"/>
      <c r="E74" s="3"/>
    </row>
    <row r="75" spans="3:5" ht="12.75">
      <c r="C75" s="3"/>
      <c r="D75" s="3"/>
      <c r="E75" s="3"/>
    </row>
    <row r="76" spans="3:5" ht="12.75">
      <c r="C76" s="3"/>
      <c r="D76" s="3"/>
      <c r="E76" s="3"/>
    </row>
  </sheetData>
  <sheetProtection/>
  <mergeCells count="1">
    <mergeCell ref="B39:F39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07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2" max="2" width="56.421875" style="0" bestFit="1" customWidth="1"/>
    <col min="3" max="3" width="3.421875" style="0" customWidth="1"/>
    <col min="5" max="5" width="2.7109375" style="0" customWidth="1"/>
    <col min="7" max="7" width="4.140625" style="0" customWidth="1"/>
    <col min="9" max="9" width="4.28125" style="0" customWidth="1"/>
  </cols>
  <sheetData>
    <row r="1" spans="1:12" ht="12.75">
      <c r="A1" s="40"/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</row>
    <row r="2" spans="1:12" ht="12.75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</row>
    <row r="3" spans="1:12" ht="12.75">
      <c r="A3" s="40"/>
      <c r="B3" s="413" t="s">
        <v>215</v>
      </c>
      <c r="C3" s="413"/>
      <c r="D3" s="413"/>
      <c r="E3" s="413"/>
      <c r="F3" s="413"/>
      <c r="G3" s="413"/>
      <c r="H3" s="413"/>
      <c r="I3" s="413"/>
      <c r="J3" s="413"/>
      <c r="K3" s="40"/>
      <c r="L3" s="40"/>
    </row>
    <row r="4" spans="1:12" ht="12.75">
      <c r="A4" s="40"/>
      <c r="B4" s="413" t="s">
        <v>211</v>
      </c>
      <c r="C4" s="413"/>
      <c r="D4" s="413"/>
      <c r="E4" s="413"/>
      <c r="F4" s="413"/>
      <c r="G4" s="413"/>
      <c r="H4" s="413"/>
      <c r="I4" s="413"/>
      <c r="J4" s="413"/>
      <c r="K4" s="40"/>
      <c r="L4" s="40"/>
    </row>
    <row r="5" spans="1:12" ht="12.75">
      <c r="A5" s="40"/>
      <c r="B5" s="414"/>
      <c r="C5" s="414"/>
      <c r="D5" s="414"/>
      <c r="E5" s="414"/>
      <c r="F5" s="414"/>
      <c r="G5" s="414"/>
      <c r="H5" s="414"/>
      <c r="I5" s="414"/>
      <c r="J5" s="414"/>
      <c r="K5" s="40"/>
      <c r="L5" s="40"/>
    </row>
    <row r="6" spans="1:12" ht="12.75">
      <c r="A6" s="40"/>
      <c r="B6" s="292"/>
      <c r="C6" s="292"/>
      <c r="D6" s="415" t="s">
        <v>212</v>
      </c>
      <c r="E6" s="415"/>
      <c r="F6" s="415"/>
      <c r="G6" s="415"/>
      <c r="H6" s="415"/>
      <c r="I6" s="415"/>
      <c r="J6" s="415"/>
      <c r="K6" s="40"/>
      <c r="L6" s="40"/>
    </row>
    <row r="7" spans="1:12" ht="12.75">
      <c r="A7" s="40"/>
      <c r="B7" s="292"/>
      <c r="C7" s="292"/>
      <c r="D7" s="293">
        <v>2016</v>
      </c>
      <c r="E7" s="293"/>
      <c r="F7" s="293">
        <v>2015</v>
      </c>
      <c r="G7" s="293"/>
      <c r="H7" s="293" t="s">
        <v>55</v>
      </c>
      <c r="I7" s="294"/>
      <c r="J7" s="293" t="s">
        <v>55</v>
      </c>
      <c r="K7" s="40"/>
      <c r="L7" s="40"/>
    </row>
    <row r="8" spans="1:12" ht="12.75">
      <c r="A8" s="40"/>
      <c r="B8" s="292"/>
      <c r="C8" s="292"/>
      <c r="D8" s="412" t="s">
        <v>213</v>
      </c>
      <c r="E8" s="412"/>
      <c r="F8" s="412"/>
      <c r="G8" s="412"/>
      <c r="H8" s="412"/>
      <c r="I8" s="294"/>
      <c r="J8" s="294" t="s">
        <v>21</v>
      </c>
      <c r="K8" s="40"/>
      <c r="L8" s="40"/>
    </row>
    <row r="9" spans="1:12" ht="12.75">
      <c r="A9" s="40"/>
      <c r="B9" s="295" t="s">
        <v>219</v>
      </c>
      <c r="C9" s="292"/>
      <c r="D9" s="292"/>
      <c r="E9" s="292"/>
      <c r="F9" s="292"/>
      <c r="G9" s="292"/>
      <c r="H9" s="292"/>
      <c r="I9" s="292"/>
      <c r="J9" s="292"/>
      <c r="K9" s="40"/>
      <c r="L9" s="40"/>
    </row>
    <row r="10" spans="1:12" ht="12.75">
      <c r="A10" s="40"/>
      <c r="B10" s="292" t="s">
        <v>10</v>
      </c>
      <c r="C10" s="292"/>
      <c r="D10" s="296">
        <v>207605.2</v>
      </c>
      <c r="E10" s="292"/>
      <c r="F10" s="296">
        <v>212136.445</v>
      </c>
      <c r="G10" s="296"/>
      <c r="H10" s="296">
        <v>-4531.244999999995</v>
      </c>
      <c r="I10" s="292"/>
      <c r="J10" s="297">
        <v>-2.1360049660490876</v>
      </c>
      <c r="K10" s="40"/>
      <c r="L10" s="40"/>
    </row>
    <row r="11" spans="1:12" ht="12.75">
      <c r="A11" s="40"/>
      <c r="B11" s="292" t="s">
        <v>58</v>
      </c>
      <c r="C11" s="292"/>
      <c r="D11" s="296">
        <v>387093.92</v>
      </c>
      <c r="E11" s="292"/>
      <c r="F11" s="296">
        <v>305829.811</v>
      </c>
      <c r="G11" s="296"/>
      <c r="H11" s="296">
        <v>81264.109</v>
      </c>
      <c r="I11" s="292"/>
      <c r="J11" s="297">
        <v>26.571676820609213</v>
      </c>
      <c r="K11" s="40"/>
      <c r="L11" s="40"/>
    </row>
    <row r="12" spans="1:12" ht="12.75">
      <c r="A12" s="40"/>
      <c r="B12" s="292" t="s">
        <v>14</v>
      </c>
      <c r="C12" s="292"/>
      <c r="D12" s="296">
        <v>778880.285</v>
      </c>
      <c r="E12" s="292"/>
      <c r="F12" s="296">
        <v>778768.427</v>
      </c>
      <c r="G12" s="296"/>
      <c r="H12" s="296">
        <v>111.85800000000745</v>
      </c>
      <c r="I12" s="292"/>
      <c r="J12" s="297">
        <v>0.014363448250076516</v>
      </c>
      <c r="K12" s="40"/>
      <c r="L12" s="40"/>
    </row>
    <row r="13" spans="1:12" ht="12.75">
      <c r="A13" s="40"/>
      <c r="B13" s="292" t="s">
        <v>59</v>
      </c>
      <c r="C13" s="292"/>
      <c r="D13" s="296">
        <v>458974.301</v>
      </c>
      <c r="E13" s="292"/>
      <c r="F13" s="296">
        <v>437887.044</v>
      </c>
      <c r="G13" s="296"/>
      <c r="H13" s="296">
        <v>21087.256999999983</v>
      </c>
      <c r="I13" s="292"/>
      <c r="J13" s="297">
        <v>4.81568415620901</v>
      </c>
      <c r="K13" s="40"/>
      <c r="L13" s="40"/>
    </row>
    <row r="14" spans="1:12" ht="12.75">
      <c r="A14" s="40"/>
      <c r="B14" s="298" t="s">
        <v>239</v>
      </c>
      <c r="C14" s="298"/>
      <c r="D14" s="263">
        <v>1832553.706</v>
      </c>
      <c r="E14" s="298"/>
      <c r="F14" s="263">
        <v>1734621.727</v>
      </c>
      <c r="G14" s="263"/>
      <c r="H14" s="263">
        <v>97931.97899999999</v>
      </c>
      <c r="I14" s="298"/>
      <c r="J14" s="299">
        <v>5.645725374913391</v>
      </c>
      <c r="K14" s="40"/>
      <c r="L14" s="40"/>
    </row>
    <row r="15" spans="1:12" ht="12.75">
      <c r="A15" s="40"/>
      <c r="B15" s="295" t="s">
        <v>214</v>
      </c>
      <c r="C15" s="292"/>
      <c r="D15" s="296"/>
      <c r="E15" s="292"/>
      <c r="F15" s="296"/>
      <c r="G15" s="296"/>
      <c r="H15" s="296"/>
      <c r="I15" s="292"/>
      <c r="J15" s="297"/>
      <c r="K15" s="40"/>
      <c r="L15" s="40"/>
    </row>
    <row r="16" spans="1:12" ht="12.75">
      <c r="A16" s="40"/>
      <c r="B16" s="292" t="s">
        <v>10</v>
      </c>
      <c r="C16" s="292"/>
      <c r="D16" s="296">
        <v>664100.267</v>
      </c>
      <c r="E16" s="292"/>
      <c r="F16" s="296">
        <v>607344.916</v>
      </c>
      <c r="G16" s="296"/>
      <c r="H16" s="296">
        <v>56755.351000000024</v>
      </c>
      <c r="I16" s="292"/>
      <c r="J16" s="297">
        <v>9.344830178836961</v>
      </c>
      <c r="K16" s="40"/>
      <c r="L16" s="40"/>
    </row>
    <row r="17" spans="1:12" ht="12.75">
      <c r="A17" s="40"/>
      <c r="B17" s="292" t="s">
        <v>58</v>
      </c>
      <c r="C17" s="292"/>
      <c r="D17" s="296">
        <v>1684138.548</v>
      </c>
      <c r="E17" s="292"/>
      <c r="F17" s="296">
        <v>1836864.322</v>
      </c>
      <c r="G17" s="296"/>
      <c r="H17" s="296">
        <v>-152725.77399999998</v>
      </c>
      <c r="I17" s="292"/>
      <c r="J17" s="297">
        <v>-8.314483120544814</v>
      </c>
      <c r="K17" s="40"/>
      <c r="L17" s="40"/>
    </row>
    <row r="18" spans="1:12" ht="12.75">
      <c r="A18" s="40"/>
      <c r="B18" s="292" t="s">
        <v>14</v>
      </c>
      <c r="C18" s="292"/>
      <c r="D18" s="296">
        <v>923911.912</v>
      </c>
      <c r="E18" s="292"/>
      <c r="F18" s="296">
        <v>884467.266</v>
      </c>
      <c r="G18" s="296"/>
      <c r="H18" s="296">
        <v>39444.646000000066</v>
      </c>
      <c r="I18" s="292"/>
      <c r="J18" s="297">
        <v>4.459706708919642</v>
      </c>
      <c r="K18" s="40"/>
      <c r="L18" s="40"/>
    </row>
    <row r="19" spans="1:12" ht="12.75">
      <c r="A19" s="40"/>
      <c r="B19" s="292" t="s">
        <v>59</v>
      </c>
      <c r="C19" s="292"/>
      <c r="D19" s="296">
        <v>585196.341</v>
      </c>
      <c r="E19" s="292"/>
      <c r="F19" s="296">
        <v>562046.426</v>
      </c>
      <c r="G19" s="296"/>
      <c r="H19" s="296">
        <v>23149.915000000037</v>
      </c>
      <c r="I19" s="292"/>
      <c r="J19" s="297">
        <v>4.118861704139731</v>
      </c>
      <c r="K19" s="40"/>
      <c r="L19" s="40"/>
    </row>
    <row r="20" spans="1:12" ht="12.75">
      <c r="A20" s="40"/>
      <c r="B20" s="298" t="s">
        <v>240</v>
      </c>
      <c r="C20" s="298"/>
      <c r="D20" s="263">
        <v>3857347.068</v>
      </c>
      <c r="E20" s="298"/>
      <c r="F20" s="263">
        <v>3890722.9299999997</v>
      </c>
      <c r="G20" s="263"/>
      <c r="H20" s="263">
        <v>-33375.86199999985</v>
      </c>
      <c r="I20" s="298"/>
      <c r="J20" s="299">
        <v>-0.8578318888412761</v>
      </c>
      <c r="K20" s="40"/>
      <c r="L20" s="40"/>
    </row>
    <row r="21" spans="1:12" ht="12.75">
      <c r="A21" s="40"/>
      <c r="B21" s="292" t="s">
        <v>216</v>
      </c>
      <c r="C21" s="292"/>
      <c r="D21" s="296">
        <v>-492614.804</v>
      </c>
      <c r="E21" s="292"/>
      <c r="F21" s="296">
        <v>-323905.07899999997</v>
      </c>
      <c r="G21" s="296"/>
      <c r="H21" s="296">
        <v>-168709.72500000003</v>
      </c>
      <c r="I21" s="292"/>
      <c r="J21" s="297">
        <v>52.086162254961145</v>
      </c>
      <c r="K21" s="40"/>
      <c r="L21" s="40"/>
    </row>
    <row r="22" spans="1:12" ht="12.75">
      <c r="A22" s="40"/>
      <c r="B22" s="327" t="s">
        <v>217</v>
      </c>
      <c r="C22" s="327"/>
      <c r="D22" s="363">
        <v>5197285.970000001</v>
      </c>
      <c r="E22" s="327"/>
      <c r="F22" s="363">
        <v>5301438.578</v>
      </c>
      <c r="G22" s="363"/>
      <c r="H22" s="363">
        <v>-104152.60799999989</v>
      </c>
      <c r="I22" s="327"/>
      <c r="J22" s="330">
        <v>-1.9646102933685516</v>
      </c>
      <c r="K22" s="40"/>
      <c r="L22" s="40"/>
    </row>
    <row r="23" spans="1:12" ht="12.75">
      <c r="A23" s="40"/>
      <c r="B23" s="292"/>
      <c r="C23" s="292"/>
      <c r="D23" s="296"/>
      <c r="E23" s="292"/>
      <c r="F23" s="296"/>
      <c r="G23" s="296"/>
      <c r="H23" s="296"/>
      <c r="I23" s="292"/>
      <c r="J23" s="297"/>
      <c r="K23" s="40"/>
      <c r="L23" s="40"/>
    </row>
    <row r="24" spans="1:12" ht="12.75">
      <c r="A24" s="40"/>
      <c r="B24" s="295" t="s">
        <v>219</v>
      </c>
      <c r="C24" s="292"/>
      <c r="D24" s="296"/>
      <c r="E24" s="292"/>
      <c r="F24" s="296"/>
      <c r="G24" s="296"/>
      <c r="H24" s="296"/>
      <c r="I24" s="292"/>
      <c r="J24" s="297"/>
      <c r="K24" s="40"/>
      <c r="L24" s="40"/>
    </row>
    <row r="25" spans="1:12" ht="12.75">
      <c r="A25" s="40"/>
      <c r="B25" s="292" t="s">
        <v>10</v>
      </c>
      <c r="C25" s="292"/>
      <c r="D25" s="296">
        <v>-59538.589</v>
      </c>
      <c r="E25" s="292"/>
      <c r="F25" s="296">
        <v>-50332.37</v>
      </c>
      <c r="G25" s="296"/>
      <c r="H25" s="296">
        <v>-9206.218999999997</v>
      </c>
      <c r="I25" s="292"/>
      <c r="J25" s="297">
        <v>18.2908513944406</v>
      </c>
      <c r="K25" s="40"/>
      <c r="L25" s="40"/>
    </row>
    <row r="26" spans="1:12" ht="12.75">
      <c r="A26" s="40"/>
      <c r="B26" s="292" t="s">
        <v>58</v>
      </c>
      <c r="C26" s="292"/>
      <c r="D26" s="296">
        <v>-181654.011</v>
      </c>
      <c r="E26" s="292"/>
      <c r="F26" s="296">
        <v>-131431.046</v>
      </c>
      <c r="G26" s="296"/>
      <c r="H26" s="296">
        <v>-50222.965</v>
      </c>
      <c r="I26" s="292"/>
      <c r="J26" s="297">
        <v>38.21240607032832</v>
      </c>
      <c r="K26" s="40"/>
      <c r="L26" s="40"/>
    </row>
    <row r="27" spans="1:12" ht="12.75">
      <c r="A27" s="40"/>
      <c r="B27" s="292" t="s">
        <v>14</v>
      </c>
      <c r="C27" s="292"/>
      <c r="D27" s="296">
        <v>-293212.188</v>
      </c>
      <c r="E27" s="292"/>
      <c r="F27" s="296">
        <v>-321664.855</v>
      </c>
      <c r="G27" s="296"/>
      <c r="H27" s="296">
        <v>28452.666999999958</v>
      </c>
      <c r="I27" s="292"/>
      <c r="J27" s="297">
        <v>-8.845438523272907</v>
      </c>
      <c r="K27" s="40"/>
      <c r="L27" s="40"/>
    </row>
    <row r="28" spans="1:12" ht="12.75">
      <c r="A28" s="40"/>
      <c r="B28" s="292" t="s">
        <v>59</v>
      </c>
      <c r="C28" s="292"/>
      <c r="D28" s="296">
        <v>-234673.612</v>
      </c>
      <c r="E28" s="292"/>
      <c r="F28" s="296">
        <v>-174512.696</v>
      </c>
      <c r="G28" s="296"/>
      <c r="H28" s="296">
        <v>-60160.916</v>
      </c>
      <c r="I28" s="292"/>
      <c r="J28" s="297">
        <v>34.47366144638553</v>
      </c>
      <c r="K28" s="40"/>
      <c r="L28" s="40"/>
    </row>
    <row r="29" spans="1:12" ht="12.75">
      <c r="A29" s="40"/>
      <c r="B29" s="298" t="s">
        <v>241</v>
      </c>
      <c r="C29" s="300"/>
      <c r="D29" s="227">
        <v>-769078.4</v>
      </c>
      <c r="E29" s="300"/>
      <c r="F29" s="227">
        <v>-677940.967</v>
      </c>
      <c r="G29" s="227"/>
      <c r="H29" s="227">
        <v>-91137.43300000003</v>
      </c>
      <c r="I29" s="300"/>
      <c r="J29" s="301">
        <v>13.443269758913988</v>
      </c>
      <c r="K29" s="40"/>
      <c r="L29" s="40"/>
    </row>
    <row r="30" spans="1:12" ht="12.75">
      <c r="A30" s="40"/>
      <c r="B30" s="295" t="s">
        <v>214</v>
      </c>
      <c r="C30" s="292"/>
      <c r="D30" s="296"/>
      <c r="E30" s="292"/>
      <c r="F30" s="296"/>
      <c r="G30" s="296"/>
      <c r="H30" s="296"/>
      <c r="I30" s="292"/>
      <c r="J30" s="297"/>
      <c r="K30" s="40"/>
      <c r="L30" s="40"/>
    </row>
    <row r="31" spans="1:12" ht="12.75">
      <c r="A31" s="40"/>
      <c r="B31" s="292" t="s">
        <v>10</v>
      </c>
      <c r="C31" s="292"/>
      <c r="D31" s="296">
        <v>-303352.49</v>
      </c>
      <c r="E31" s="292"/>
      <c r="F31" s="296">
        <v>-157387.237</v>
      </c>
      <c r="G31" s="296"/>
      <c r="H31" s="296">
        <v>-145965.253</v>
      </c>
      <c r="I31" s="292"/>
      <c r="J31" s="297">
        <v>92.742750798783</v>
      </c>
      <c r="K31" s="40"/>
      <c r="L31" s="40"/>
    </row>
    <row r="32" spans="1:12" ht="12.75">
      <c r="A32" s="40"/>
      <c r="B32" s="292" t="s">
        <v>58</v>
      </c>
      <c r="C32" s="292"/>
      <c r="D32" s="296">
        <v>-1142263.697</v>
      </c>
      <c r="E32" s="292"/>
      <c r="F32" s="296">
        <v>-1386390.872</v>
      </c>
      <c r="G32" s="296"/>
      <c r="H32" s="296">
        <v>244127.17500000005</v>
      </c>
      <c r="I32" s="292"/>
      <c r="J32" s="297">
        <v>-17.608827346635913</v>
      </c>
      <c r="K32" s="40"/>
      <c r="L32" s="40"/>
    </row>
    <row r="33" spans="1:12" ht="12.75">
      <c r="A33" s="40"/>
      <c r="B33" s="292" t="s">
        <v>14</v>
      </c>
      <c r="C33" s="292"/>
      <c r="D33" s="296">
        <v>-532281.721</v>
      </c>
      <c r="E33" s="292"/>
      <c r="F33" s="296">
        <v>-500570.712</v>
      </c>
      <c r="G33" s="296"/>
      <c r="H33" s="296">
        <v>-31711.00900000002</v>
      </c>
      <c r="I33" s="292"/>
      <c r="J33" s="297">
        <v>6.334970912161553</v>
      </c>
      <c r="K33" s="40"/>
      <c r="L33" s="40"/>
    </row>
    <row r="34" spans="1:12" ht="12.75">
      <c r="A34" s="40"/>
      <c r="B34" s="292" t="s">
        <v>59</v>
      </c>
      <c r="C34" s="292"/>
      <c r="D34" s="296">
        <v>-395535.703</v>
      </c>
      <c r="E34" s="292"/>
      <c r="F34" s="296">
        <v>-379015.102</v>
      </c>
      <c r="G34" s="296"/>
      <c r="H34" s="296">
        <v>-16520.600999999966</v>
      </c>
      <c r="I34" s="292"/>
      <c r="J34" s="297">
        <v>4.3588239394217965</v>
      </c>
      <c r="K34" s="40"/>
      <c r="L34" s="40"/>
    </row>
    <row r="35" spans="1:12" ht="12.75">
      <c r="A35" s="40"/>
      <c r="B35" s="298" t="s">
        <v>242</v>
      </c>
      <c r="C35" s="300"/>
      <c r="D35" s="227">
        <v>-2373433.6109999996</v>
      </c>
      <c r="E35" s="300"/>
      <c r="F35" s="227">
        <v>-2423363.923</v>
      </c>
      <c r="G35" s="227"/>
      <c r="H35" s="227">
        <v>49930.31200000006</v>
      </c>
      <c r="I35" s="300"/>
      <c r="J35" s="301">
        <v>-2.060372011240852</v>
      </c>
      <c r="K35" s="40"/>
      <c r="L35" s="40"/>
    </row>
    <row r="36" spans="1:12" ht="12.75">
      <c r="A36" s="40"/>
      <c r="B36" s="292" t="s">
        <v>216</v>
      </c>
      <c r="C36" s="292"/>
      <c r="D36" s="296">
        <v>497413.206</v>
      </c>
      <c r="E36" s="292"/>
      <c r="F36" s="296">
        <v>324103.378</v>
      </c>
      <c r="G36" s="296"/>
      <c r="H36" s="296">
        <v>173309.82799999998</v>
      </c>
      <c r="I36" s="292"/>
      <c r="J36" s="297">
        <v>53.47362593672194</v>
      </c>
      <c r="K36" s="40"/>
      <c r="L36" s="40"/>
    </row>
    <row r="37" spans="1:12" ht="12.75">
      <c r="A37" s="40"/>
      <c r="B37" s="327" t="s">
        <v>218</v>
      </c>
      <c r="C37" s="327"/>
      <c r="D37" s="363">
        <v>-2645098.8049999997</v>
      </c>
      <c r="E37" s="327"/>
      <c r="F37" s="363">
        <v>-2777200.5119999996</v>
      </c>
      <c r="G37" s="363"/>
      <c r="H37" s="363">
        <v>132101.707</v>
      </c>
      <c r="I37" s="327"/>
      <c r="J37" s="330">
        <v>-4.756649958445635</v>
      </c>
      <c r="K37" s="40"/>
      <c r="L37" s="40"/>
    </row>
    <row r="38" spans="1:12" ht="12.75">
      <c r="A38" s="40"/>
      <c r="B38" s="292"/>
      <c r="C38" s="292"/>
      <c r="D38" s="296"/>
      <c r="E38" s="292"/>
      <c r="F38" s="296"/>
      <c r="G38" s="296"/>
      <c r="H38" s="296"/>
      <c r="I38" s="292"/>
      <c r="J38" s="297"/>
      <c r="K38" s="40"/>
      <c r="L38" s="40"/>
    </row>
    <row r="39" spans="1:12" ht="12.75">
      <c r="A39" s="40"/>
      <c r="B39" s="295" t="s">
        <v>219</v>
      </c>
      <c r="C39" s="292"/>
      <c r="D39" s="296"/>
      <c r="E39" s="292"/>
      <c r="F39" s="296"/>
      <c r="G39" s="296"/>
      <c r="H39" s="296"/>
      <c r="I39" s="292"/>
      <c r="J39" s="297"/>
      <c r="K39" s="40"/>
      <c r="L39" s="40"/>
    </row>
    <row r="40" spans="1:12" ht="12.75">
      <c r="A40" s="40"/>
      <c r="B40" s="292" t="s">
        <v>10</v>
      </c>
      <c r="C40" s="292"/>
      <c r="D40" s="296">
        <v>-36623.72</v>
      </c>
      <c r="E40" s="292"/>
      <c r="F40" s="296">
        <v>-52270.902</v>
      </c>
      <c r="G40" s="296"/>
      <c r="H40" s="296">
        <v>15647.182</v>
      </c>
      <c r="I40" s="292"/>
      <c r="J40" s="297">
        <v>-29.934784748883803</v>
      </c>
      <c r="K40" s="40"/>
      <c r="L40" s="40"/>
    </row>
    <row r="41" spans="1:12" ht="12.75">
      <c r="A41" s="40"/>
      <c r="B41" s="292" t="s">
        <v>58</v>
      </c>
      <c r="C41" s="292"/>
      <c r="D41" s="296">
        <v>-9744.886</v>
      </c>
      <c r="E41" s="292"/>
      <c r="F41" s="296">
        <v>-10720.53</v>
      </c>
      <c r="G41" s="296"/>
      <c r="H41" s="296">
        <v>975.6440000000002</v>
      </c>
      <c r="I41" s="292"/>
      <c r="J41" s="297">
        <v>-9.100706774758338</v>
      </c>
      <c r="K41" s="40"/>
      <c r="L41" s="40"/>
    </row>
    <row r="42" spans="1:12" ht="12.75">
      <c r="A42" s="40"/>
      <c r="B42" s="292" t="s">
        <v>14</v>
      </c>
      <c r="C42" s="292"/>
      <c r="D42" s="296">
        <v>-15189.352</v>
      </c>
      <c r="E42" s="292"/>
      <c r="F42" s="296">
        <v>-15498.785</v>
      </c>
      <c r="G42" s="296"/>
      <c r="H42" s="296">
        <v>309.4329999999991</v>
      </c>
      <c r="I42" s="292"/>
      <c r="J42" s="297">
        <v>-1.9964984351999115</v>
      </c>
      <c r="K42" s="40"/>
      <c r="L42" s="40"/>
    </row>
    <row r="43" spans="1:12" ht="12.75">
      <c r="A43" s="40"/>
      <c r="B43" s="292" t="s">
        <v>59</v>
      </c>
      <c r="C43" s="292"/>
      <c r="D43" s="296">
        <v>-18759.099</v>
      </c>
      <c r="E43" s="292"/>
      <c r="F43" s="296">
        <v>-18197.003</v>
      </c>
      <c r="G43" s="296"/>
      <c r="H43" s="296">
        <v>-562.0959999999977</v>
      </c>
      <c r="I43" s="292"/>
      <c r="J43" s="297">
        <v>3.0889482185610273</v>
      </c>
      <c r="K43" s="40"/>
      <c r="L43" s="40"/>
    </row>
    <row r="44" spans="1:12" ht="12.75">
      <c r="A44" s="40"/>
      <c r="B44" s="298" t="s">
        <v>243</v>
      </c>
      <c r="C44" s="300"/>
      <c r="D44" s="227">
        <v>-80317.057</v>
      </c>
      <c r="E44" s="300"/>
      <c r="F44" s="227">
        <v>-96687.22</v>
      </c>
      <c r="G44" s="227"/>
      <c r="H44" s="227">
        <v>16370.163</v>
      </c>
      <c r="I44" s="300"/>
      <c r="J44" s="301">
        <v>-16.931051487466497</v>
      </c>
      <c r="K44" s="40"/>
      <c r="L44" s="40"/>
    </row>
    <row r="45" spans="1:12" ht="12.75">
      <c r="A45" s="40"/>
      <c r="B45" s="295" t="s">
        <v>214</v>
      </c>
      <c r="C45" s="292"/>
      <c r="D45" s="296"/>
      <c r="E45" s="292"/>
      <c r="F45" s="296"/>
      <c r="G45" s="296"/>
      <c r="H45" s="296"/>
      <c r="I45" s="292"/>
      <c r="J45" s="297"/>
      <c r="K45" s="40"/>
      <c r="L45" s="40"/>
    </row>
    <row r="46" spans="1:12" ht="12.75">
      <c r="A46" s="40"/>
      <c r="B46" s="292" t="s">
        <v>10</v>
      </c>
      <c r="C46" s="292"/>
      <c r="D46" s="296">
        <v>-150374.948</v>
      </c>
      <c r="E46" s="292"/>
      <c r="F46" s="296">
        <v>-192040.063</v>
      </c>
      <c r="G46" s="296"/>
      <c r="H46" s="296">
        <v>41665.11499999999</v>
      </c>
      <c r="I46" s="292"/>
      <c r="J46" s="297">
        <v>-21.696053598982623</v>
      </c>
      <c r="K46" s="40"/>
      <c r="L46" s="40"/>
    </row>
    <row r="47" spans="1:12" ht="12.75">
      <c r="A47" s="40"/>
      <c r="B47" s="292" t="s">
        <v>58</v>
      </c>
      <c r="C47" s="292"/>
      <c r="D47" s="296">
        <v>-58262.125</v>
      </c>
      <c r="E47" s="292"/>
      <c r="F47" s="296">
        <v>-70295.952</v>
      </c>
      <c r="G47" s="296"/>
      <c r="H47" s="296">
        <v>12033.827000000005</v>
      </c>
      <c r="I47" s="292"/>
      <c r="J47" s="297">
        <v>-17.118805077140152</v>
      </c>
      <c r="K47" s="40"/>
      <c r="L47" s="40"/>
    </row>
    <row r="48" spans="1:12" ht="12.75">
      <c r="A48" s="40"/>
      <c r="B48" s="292" t="s">
        <v>14</v>
      </c>
      <c r="C48" s="292"/>
      <c r="D48" s="296">
        <v>-27550.209</v>
      </c>
      <c r="E48" s="292"/>
      <c r="F48" s="296">
        <v>-32292.199</v>
      </c>
      <c r="G48" s="296"/>
      <c r="H48" s="296">
        <v>4741.990000000002</v>
      </c>
      <c r="I48" s="292"/>
      <c r="J48" s="297">
        <v>-14.684630179567526</v>
      </c>
      <c r="K48" s="40"/>
      <c r="L48" s="40"/>
    </row>
    <row r="49" spans="1:12" ht="12.75">
      <c r="A49" s="40"/>
      <c r="B49" s="292" t="s">
        <v>59</v>
      </c>
      <c r="C49" s="292"/>
      <c r="D49" s="296">
        <v>-18880.133</v>
      </c>
      <c r="E49" s="292"/>
      <c r="F49" s="296">
        <v>-18116.758</v>
      </c>
      <c r="G49" s="296"/>
      <c r="H49" s="296">
        <v>-763.375</v>
      </c>
      <c r="I49" s="292"/>
      <c r="J49" s="297">
        <v>4.213640210903069</v>
      </c>
      <c r="K49" s="40"/>
      <c r="L49" s="40"/>
    </row>
    <row r="50" spans="1:12" ht="12.75">
      <c r="A50" s="40"/>
      <c r="B50" s="298" t="s">
        <v>244</v>
      </c>
      <c r="C50" s="300"/>
      <c r="D50" s="227">
        <v>-255067.415</v>
      </c>
      <c r="E50" s="300"/>
      <c r="F50" s="227">
        <v>-312744.97200000007</v>
      </c>
      <c r="G50" s="227"/>
      <c r="H50" s="227">
        <v>57677.557</v>
      </c>
      <c r="I50" s="300"/>
      <c r="J50" s="301">
        <v>-18.44236108134779</v>
      </c>
      <c r="K50" s="40"/>
      <c r="L50" s="40"/>
    </row>
    <row r="51" spans="1:12" ht="12.75">
      <c r="A51" s="40"/>
      <c r="B51" s="292" t="s">
        <v>216</v>
      </c>
      <c r="C51" s="292"/>
      <c r="D51" s="296">
        <v>-20733.241</v>
      </c>
      <c r="E51" s="292"/>
      <c r="F51" s="296">
        <v>-11164.686</v>
      </c>
      <c r="G51" s="296"/>
      <c r="H51" s="296">
        <v>-9568.555000000002</v>
      </c>
      <c r="I51" s="292"/>
      <c r="J51" s="297">
        <v>85.70375378223804</v>
      </c>
      <c r="K51" s="40"/>
      <c r="L51" s="40"/>
    </row>
    <row r="52" spans="1:12" ht="12.75">
      <c r="A52" s="40"/>
      <c r="B52" s="327" t="s">
        <v>220</v>
      </c>
      <c r="C52" s="327"/>
      <c r="D52" s="363">
        <v>-356116.713</v>
      </c>
      <c r="E52" s="327"/>
      <c r="F52" s="363">
        <v>-420596.878</v>
      </c>
      <c r="G52" s="363"/>
      <c r="H52" s="363">
        <v>64480.165</v>
      </c>
      <c r="I52" s="327"/>
      <c r="J52" s="330">
        <v>-15.330633291101137</v>
      </c>
      <c r="K52" s="40"/>
      <c r="L52" s="40"/>
    </row>
    <row r="53" spans="1:12" ht="12.75">
      <c r="A53" s="40"/>
      <c r="B53" s="302"/>
      <c r="C53" s="303"/>
      <c r="D53" s="302"/>
      <c r="E53" s="302"/>
      <c r="F53" s="302"/>
      <c r="G53" s="302"/>
      <c r="H53" s="302"/>
      <c r="I53" s="302"/>
      <c r="J53" s="302"/>
      <c r="K53" s="40"/>
      <c r="L53" s="40"/>
    </row>
    <row r="54" spans="1:12" ht="12.75">
      <c r="A54" s="40"/>
      <c r="B54" s="302"/>
      <c r="C54" s="303"/>
      <c r="D54" s="302"/>
      <c r="E54" s="302"/>
      <c r="F54" s="302"/>
      <c r="G54" s="302"/>
      <c r="H54" s="302"/>
      <c r="I54" s="302"/>
      <c r="J54" s="302"/>
      <c r="K54" s="40"/>
      <c r="L54" s="40"/>
    </row>
    <row r="55" spans="1:12" ht="12.75" customHeight="1">
      <c r="A55" s="40"/>
      <c r="B55" s="292"/>
      <c r="C55" s="292"/>
      <c r="D55" s="415" t="s">
        <v>212</v>
      </c>
      <c r="E55" s="415"/>
      <c r="F55" s="415"/>
      <c r="G55" s="415"/>
      <c r="H55" s="415"/>
      <c r="I55" s="415"/>
      <c r="J55" s="415"/>
      <c r="K55" s="40"/>
      <c r="L55" s="40"/>
    </row>
    <row r="56" spans="1:12" ht="12.75">
      <c r="A56" s="40"/>
      <c r="B56" s="292"/>
      <c r="C56" s="292"/>
      <c r="D56" s="293">
        <v>2016</v>
      </c>
      <c r="E56" s="293"/>
      <c r="F56" s="293">
        <v>2015</v>
      </c>
      <c r="G56" s="293"/>
      <c r="H56" s="293" t="s">
        <v>55</v>
      </c>
      <c r="I56" s="294"/>
      <c r="J56" s="293" t="s">
        <v>55</v>
      </c>
      <c r="K56" s="40"/>
      <c r="L56" s="40"/>
    </row>
    <row r="57" spans="1:12" ht="12.75">
      <c r="A57" s="40"/>
      <c r="B57" s="292"/>
      <c r="C57" s="292"/>
      <c r="D57" s="412" t="s">
        <v>213</v>
      </c>
      <c r="E57" s="412"/>
      <c r="F57" s="412"/>
      <c r="G57" s="412"/>
      <c r="H57" s="412"/>
      <c r="I57" s="294"/>
      <c r="J57" s="294" t="s">
        <v>21</v>
      </c>
      <c r="K57" s="40"/>
      <c r="L57" s="40"/>
    </row>
    <row r="58" spans="1:12" ht="12.75">
      <c r="A58" s="40"/>
      <c r="B58" s="295" t="s">
        <v>219</v>
      </c>
      <c r="C58" s="292"/>
      <c r="D58" s="292"/>
      <c r="E58" s="292"/>
      <c r="F58" s="292"/>
      <c r="G58" s="292"/>
      <c r="H58" s="292"/>
      <c r="I58" s="292"/>
      <c r="J58" s="292"/>
      <c r="K58" s="40"/>
      <c r="L58" s="40"/>
    </row>
    <row r="59" spans="1:12" ht="12.75">
      <c r="A59" s="40"/>
      <c r="B59" s="292" t="s">
        <v>10</v>
      </c>
      <c r="C59" s="292"/>
      <c r="D59" s="296">
        <v>-19344.113</v>
      </c>
      <c r="E59" s="296"/>
      <c r="F59" s="296">
        <v>-23389.085</v>
      </c>
      <c r="G59" s="296"/>
      <c r="H59" s="296">
        <v>4044.971999999998</v>
      </c>
      <c r="I59" s="296"/>
      <c r="J59" s="297">
        <v>-17.294272093157982</v>
      </c>
      <c r="K59" s="40"/>
      <c r="L59" s="40"/>
    </row>
    <row r="60" spans="1:12" ht="12.75">
      <c r="A60" s="40"/>
      <c r="B60" s="292" t="s">
        <v>58</v>
      </c>
      <c r="C60" s="292"/>
      <c r="D60" s="296">
        <v>-12463.402</v>
      </c>
      <c r="E60" s="296"/>
      <c r="F60" s="296">
        <v>-10599.409</v>
      </c>
      <c r="G60" s="296"/>
      <c r="H60" s="296">
        <v>-1863.9930000000004</v>
      </c>
      <c r="I60" s="296"/>
      <c r="J60" s="297">
        <v>17.58582011506491</v>
      </c>
      <c r="K60" s="40"/>
      <c r="L60" s="40"/>
    </row>
    <row r="61" spans="1:12" ht="12.75">
      <c r="A61" s="40"/>
      <c r="B61" s="292" t="s">
        <v>14</v>
      </c>
      <c r="C61" s="292"/>
      <c r="D61" s="296">
        <v>-33197.259</v>
      </c>
      <c r="E61" s="296"/>
      <c r="F61" s="296">
        <v>-29558.639</v>
      </c>
      <c r="G61" s="296"/>
      <c r="H61" s="296">
        <v>-3638.619999999999</v>
      </c>
      <c r="I61" s="296"/>
      <c r="J61" s="297">
        <v>12.309836051653122</v>
      </c>
      <c r="K61" s="40"/>
      <c r="L61" s="40"/>
    </row>
    <row r="62" spans="1:12" ht="12.75">
      <c r="A62" s="40"/>
      <c r="B62" s="292" t="s">
        <v>59</v>
      </c>
      <c r="C62" s="292"/>
      <c r="D62" s="296">
        <v>-43414.244</v>
      </c>
      <c r="E62" s="296"/>
      <c r="F62" s="296">
        <v>-31408.734</v>
      </c>
      <c r="G62" s="296"/>
      <c r="H62" s="296">
        <v>-12005.509999999998</v>
      </c>
      <c r="I62" s="296"/>
      <c r="J62" s="297">
        <v>38.22347631076119</v>
      </c>
      <c r="K62" s="40"/>
      <c r="L62" s="40"/>
    </row>
    <row r="63" spans="1:12" ht="12.75">
      <c r="A63" s="40"/>
      <c r="B63" s="304" t="s">
        <v>221</v>
      </c>
      <c r="C63" s="305"/>
      <c r="D63" s="306">
        <v>-108419.018</v>
      </c>
      <c r="E63" s="306"/>
      <c r="F63" s="306">
        <v>-94955.867</v>
      </c>
      <c r="G63" s="306"/>
      <c r="H63" s="306">
        <v>-13463.151</v>
      </c>
      <c r="I63" s="306"/>
      <c r="J63" s="307">
        <v>14.17832454733945</v>
      </c>
      <c r="K63" s="40"/>
      <c r="L63" s="40"/>
    </row>
    <row r="64" spans="1:12" ht="12.75">
      <c r="A64" s="40"/>
      <c r="B64" s="295" t="s">
        <v>214</v>
      </c>
      <c r="C64" s="292"/>
      <c r="D64" s="292"/>
      <c r="E64" s="292"/>
      <c r="F64" s="292"/>
      <c r="G64" s="292"/>
      <c r="H64" s="292"/>
      <c r="I64" s="292"/>
      <c r="J64" s="292"/>
      <c r="K64" s="40"/>
      <c r="L64" s="40"/>
    </row>
    <row r="65" spans="1:12" ht="12.75">
      <c r="A65" s="40"/>
      <c r="B65" s="292" t="s">
        <v>10</v>
      </c>
      <c r="C65" s="292"/>
      <c r="D65" s="296">
        <v>-94219.495</v>
      </c>
      <c r="E65" s="296"/>
      <c r="F65" s="296">
        <v>-138623.389</v>
      </c>
      <c r="G65" s="296"/>
      <c r="H65" s="296">
        <v>44403.894</v>
      </c>
      <c r="I65" s="296"/>
      <c r="J65" s="297">
        <v>-32.03203609457276</v>
      </c>
      <c r="K65" s="40"/>
      <c r="L65" s="40"/>
    </row>
    <row r="66" spans="1:12" ht="12.75">
      <c r="A66" s="40"/>
      <c r="B66" s="292" t="s">
        <v>58</v>
      </c>
      <c r="C66" s="292"/>
      <c r="D66" s="296">
        <v>-203261.235</v>
      </c>
      <c r="E66" s="296"/>
      <c r="F66" s="296">
        <v>-150045.257</v>
      </c>
      <c r="G66" s="296"/>
      <c r="H66" s="296">
        <v>-53215.977999999974</v>
      </c>
      <c r="I66" s="296"/>
      <c r="J66" s="297">
        <v>35.4666179151534</v>
      </c>
      <c r="K66" s="40"/>
      <c r="L66" s="40"/>
    </row>
    <row r="67" spans="1:12" ht="12.75">
      <c r="A67" s="40"/>
      <c r="B67" s="292" t="s">
        <v>14</v>
      </c>
      <c r="C67" s="292"/>
      <c r="D67" s="296">
        <v>-57901.047</v>
      </c>
      <c r="E67" s="296"/>
      <c r="F67" s="296">
        <v>-56460.916</v>
      </c>
      <c r="G67" s="296"/>
      <c r="H67" s="296">
        <v>-1440.1310000000012</v>
      </c>
      <c r="I67" s="296"/>
      <c r="J67" s="297">
        <v>2.550668855602689</v>
      </c>
      <c r="K67" s="40"/>
      <c r="L67" s="40"/>
    </row>
    <row r="68" spans="1:12" ht="12.75">
      <c r="A68" s="40"/>
      <c r="B68" s="292" t="s">
        <v>59</v>
      </c>
      <c r="C68" s="292"/>
      <c r="D68" s="296">
        <v>-28003.034</v>
      </c>
      <c r="E68" s="296"/>
      <c r="F68" s="296">
        <v>-26536.627</v>
      </c>
      <c r="G68" s="296"/>
      <c r="H68" s="296">
        <v>-1466.4069999999992</v>
      </c>
      <c r="I68" s="296"/>
      <c r="J68" s="297">
        <v>5.52597359114253</v>
      </c>
      <c r="K68" s="40"/>
      <c r="L68" s="40"/>
    </row>
    <row r="69" spans="1:12" ht="12.75">
      <c r="A69" s="40"/>
      <c r="B69" s="304" t="s">
        <v>223</v>
      </c>
      <c r="C69" s="305"/>
      <c r="D69" s="306">
        <v>-383384.811</v>
      </c>
      <c r="E69" s="306"/>
      <c r="F69" s="306">
        <v>-371666.189</v>
      </c>
      <c r="G69" s="306"/>
      <c r="H69" s="306">
        <v>-11718.621999999974</v>
      </c>
      <c r="I69" s="306"/>
      <c r="J69" s="307">
        <v>3.1529965186044784</v>
      </c>
      <c r="K69" s="40"/>
      <c r="L69" s="40"/>
    </row>
    <row r="70" spans="1:12" ht="12.75">
      <c r="A70" s="40"/>
      <c r="B70" s="292" t="s">
        <v>216</v>
      </c>
      <c r="C70" s="292"/>
      <c r="D70" s="296">
        <v>-60896.901</v>
      </c>
      <c r="E70" s="296"/>
      <c r="F70" s="296">
        <v>-21906.693</v>
      </c>
      <c r="G70" s="296"/>
      <c r="H70" s="296">
        <v>-38990.208</v>
      </c>
      <c r="I70" s="296"/>
      <c r="J70" s="297">
        <v>177.98308489556138</v>
      </c>
      <c r="K70" s="40"/>
      <c r="L70" s="40"/>
    </row>
    <row r="71" spans="1:12" ht="12.75">
      <c r="A71" s="40"/>
      <c r="B71" s="327" t="s">
        <v>225</v>
      </c>
      <c r="C71" s="327"/>
      <c r="D71" s="363">
        <v>-552700.73</v>
      </c>
      <c r="E71" s="327"/>
      <c r="F71" s="363">
        <v>-488528.74899999995</v>
      </c>
      <c r="G71" s="363"/>
      <c r="H71" s="363">
        <v>-64171.98099999997</v>
      </c>
      <c r="I71" s="327"/>
      <c r="J71" s="330">
        <v>13.135763479909347</v>
      </c>
      <c r="K71" s="40"/>
      <c r="L71" s="40"/>
    </row>
    <row r="72" spans="1:12" ht="12.75">
      <c r="A72" s="40"/>
      <c r="B72" s="292"/>
      <c r="C72" s="292"/>
      <c r="D72" s="292"/>
      <c r="E72" s="292"/>
      <c r="F72" s="292"/>
      <c r="G72" s="292"/>
      <c r="H72" s="292"/>
      <c r="I72" s="292"/>
      <c r="J72" s="292"/>
      <c r="K72" s="40"/>
      <c r="L72" s="40"/>
    </row>
    <row r="73" spans="1:12" ht="12.75">
      <c r="A73" s="40"/>
      <c r="B73" s="327" t="s">
        <v>35</v>
      </c>
      <c r="C73" s="327"/>
      <c r="D73" s="363"/>
      <c r="E73" s="327"/>
      <c r="F73" s="363"/>
      <c r="G73" s="363"/>
      <c r="H73" s="363"/>
      <c r="I73" s="327"/>
      <c r="J73" s="330"/>
      <c r="K73" s="40"/>
      <c r="L73" s="40"/>
    </row>
    <row r="74" spans="1:12" ht="12.75">
      <c r="A74" s="40"/>
      <c r="B74" s="295" t="s">
        <v>219</v>
      </c>
      <c r="C74" s="292"/>
      <c r="D74" s="292"/>
      <c r="E74" s="292"/>
      <c r="F74" s="292"/>
      <c r="G74" s="292"/>
      <c r="H74" s="292"/>
      <c r="I74" s="292"/>
      <c r="J74" s="292"/>
      <c r="K74" s="40"/>
      <c r="L74" s="40"/>
    </row>
    <row r="75" spans="1:12" ht="12.75">
      <c r="A75" s="40"/>
      <c r="B75" s="292" t="s">
        <v>10</v>
      </c>
      <c r="C75" s="292"/>
      <c r="D75" s="308">
        <v>92098.778</v>
      </c>
      <c r="E75" s="292"/>
      <c r="F75" s="308">
        <v>86144.08800000002</v>
      </c>
      <c r="G75" s="292"/>
      <c r="H75" s="308">
        <v>5954.689999999988</v>
      </c>
      <c r="I75" s="292"/>
      <c r="J75" s="297">
        <v>6.912476686734426</v>
      </c>
      <c r="K75" s="40"/>
      <c r="L75" s="40"/>
    </row>
    <row r="76" spans="1:12" ht="12.75">
      <c r="A76" s="40"/>
      <c r="B76" s="292" t="s">
        <v>58</v>
      </c>
      <c r="C76" s="292"/>
      <c r="D76" s="308">
        <v>183231.62099999998</v>
      </c>
      <c r="E76" s="292"/>
      <c r="F76" s="308">
        <v>153078.826</v>
      </c>
      <c r="G76" s="292"/>
      <c r="H76" s="308">
        <v>30152.794999999984</v>
      </c>
      <c r="I76" s="292"/>
      <c r="J76" s="297">
        <v>19.697560915446253</v>
      </c>
      <c r="K76" s="40"/>
      <c r="L76" s="40"/>
    </row>
    <row r="77" spans="1:12" ht="12.75">
      <c r="A77" s="40"/>
      <c r="B77" s="292" t="s">
        <v>14</v>
      </c>
      <c r="C77" s="292"/>
      <c r="D77" s="308">
        <v>437281.486</v>
      </c>
      <c r="E77" s="292"/>
      <c r="F77" s="308">
        <v>412046.14800000004</v>
      </c>
      <c r="G77" s="292"/>
      <c r="H77" s="308">
        <v>25235.33799999993</v>
      </c>
      <c r="I77" s="292"/>
      <c r="J77" s="297">
        <v>6.124396047017511</v>
      </c>
      <c r="K77" s="40"/>
      <c r="L77" s="40"/>
    </row>
    <row r="78" spans="1:12" ht="12.75">
      <c r="A78" s="40"/>
      <c r="B78" s="292" t="s">
        <v>59</v>
      </c>
      <c r="C78" s="292"/>
      <c r="D78" s="308">
        <v>162127.346</v>
      </c>
      <c r="E78" s="292"/>
      <c r="F78" s="308">
        <v>213768.611</v>
      </c>
      <c r="G78" s="292"/>
      <c r="H78" s="308">
        <v>-51641.265000000014</v>
      </c>
      <c r="I78" s="292"/>
      <c r="J78" s="297">
        <v>-24.157552766247804</v>
      </c>
      <c r="K78" s="40"/>
      <c r="L78" s="40"/>
    </row>
    <row r="79" spans="1:12" ht="12.75">
      <c r="A79" s="40"/>
      <c r="B79" s="304" t="s">
        <v>222</v>
      </c>
      <c r="C79" s="309"/>
      <c r="D79" s="306">
        <v>874739.231</v>
      </c>
      <c r="E79" s="306"/>
      <c r="F79" s="306">
        <v>865037.6730000001</v>
      </c>
      <c r="G79" s="306"/>
      <c r="H79" s="306">
        <v>9701.557999999888</v>
      </c>
      <c r="I79" s="306"/>
      <c r="J79" s="307">
        <v>1.1215185537936545</v>
      </c>
      <c r="K79" s="40"/>
      <c r="L79" s="40"/>
    </row>
    <row r="80" spans="1:12" ht="12.75">
      <c r="A80" s="40"/>
      <c r="B80" s="295" t="s">
        <v>214</v>
      </c>
      <c r="C80" s="292"/>
      <c r="D80" s="292"/>
      <c r="E80" s="292"/>
      <c r="F80" s="292"/>
      <c r="G80" s="292"/>
      <c r="H80" s="292"/>
      <c r="I80" s="292"/>
      <c r="J80" s="292"/>
      <c r="K80" s="40"/>
      <c r="L80" s="40"/>
    </row>
    <row r="81" spans="1:12" ht="12.75">
      <c r="A81" s="40"/>
      <c r="B81" s="292" t="s">
        <v>10</v>
      </c>
      <c r="C81" s="292"/>
      <c r="D81" s="308">
        <v>116153.334</v>
      </c>
      <c r="E81" s="292"/>
      <c r="F81" s="308">
        <v>119294.22700000001</v>
      </c>
      <c r="G81" s="292"/>
      <c r="H81" s="308">
        <v>-3140.893000000011</v>
      </c>
      <c r="I81" s="292"/>
      <c r="J81" s="297">
        <v>-2.6328960579123484</v>
      </c>
      <c r="K81" s="40"/>
      <c r="L81" s="40"/>
    </row>
    <row r="82" spans="1:12" ht="12.75">
      <c r="A82" s="40"/>
      <c r="B82" s="292" t="s">
        <v>58</v>
      </c>
      <c r="C82" s="292"/>
      <c r="D82" s="308">
        <v>280351.49100000004</v>
      </c>
      <c r="E82" s="292"/>
      <c r="F82" s="308">
        <v>230132.24099999995</v>
      </c>
      <c r="G82" s="292"/>
      <c r="H82" s="308">
        <v>50219.25000000009</v>
      </c>
      <c r="I82" s="292"/>
      <c r="J82" s="297">
        <v>21.821909777517924</v>
      </c>
      <c r="K82" s="40"/>
      <c r="L82" s="40"/>
    </row>
    <row r="83" spans="1:12" ht="12.75">
      <c r="A83" s="40"/>
      <c r="B83" s="292" t="s">
        <v>14</v>
      </c>
      <c r="C83" s="292"/>
      <c r="D83" s="308">
        <v>306178.935</v>
      </c>
      <c r="E83" s="292"/>
      <c r="F83" s="308">
        <v>295143.4389999999</v>
      </c>
      <c r="G83" s="292"/>
      <c r="H83" s="308">
        <v>11035.496000000101</v>
      </c>
      <c r="I83" s="292"/>
      <c r="J83" s="297">
        <v>3.7390280595057</v>
      </c>
      <c r="K83" s="40"/>
      <c r="L83" s="40"/>
    </row>
    <row r="84" spans="1:12" ht="12.75">
      <c r="A84" s="40"/>
      <c r="B84" s="292" t="s">
        <v>59</v>
      </c>
      <c r="C84" s="292"/>
      <c r="D84" s="308">
        <v>142777.47100000002</v>
      </c>
      <c r="E84" s="292"/>
      <c r="F84" s="308">
        <v>138377.93899999995</v>
      </c>
      <c r="G84" s="292"/>
      <c r="H84" s="308">
        <v>4399.532000000065</v>
      </c>
      <c r="I84" s="292"/>
      <c r="J84" s="297">
        <v>3.1793593919620777</v>
      </c>
      <c r="K84" s="40"/>
      <c r="L84" s="40"/>
    </row>
    <row r="85" spans="1:12" ht="12.75">
      <c r="A85" s="40"/>
      <c r="B85" s="304" t="s">
        <v>224</v>
      </c>
      <c r="C85" s="309"/>
      <c r="D85" s="306">
        <v>845461.231</v>
      </c>
      <c r="E85" s="306"/>
      <c r="F85" s="306">
        <v>782947.8459999999</v>
      </c>
      <c r="G85" s="306"/>
      <c r="H85" s="306">
        <v>62513.38500000024</v>
      </c>
      <c r="I85" s="306"/>
      <c r="J85" s="307">
        <v>7.9843613236021405</v>
      </c>
      <c r="K85" s="40"/>
      <c r="L85" s="40"/>
    </row>
    <row r="86" spans="1:12" ht="12.75">
      <c r="A86" s="40"/>
      <c r="B86" s="292" t="s">
        <v>216</v>
      </c>
      <c r="C86" s="292"/>
      <c r="D86" s="308">
        <v>-76831.73999999999</v>
      </c>
      <c r="E86" s="292"/>
      <c r="F86" s="308">
        <v>-32873.07999999994</v>
      </c>
      <c r="G86" s="292"/>
      <c r="H86" s="296">
        <v>-43958.66000000005</v>
      </c>
      <c r="I86" s="292"/>
      <c r="J86" s="297">
        <v>133.72236492595192</v>
      </c>
      <c r="K86" s="40"/>
      <c r="L86" s="40"/>
    </row>
    <row r="87" spans="1:12" ht="12.75">
      <c r="A87" s="40"/>
      <c r="B87" s="327" t="s">
        <v>226</v>
      </c>
      <c r="C87" s="327"/>
      <c r="D87" s="363">
        <v>1643368.722</v>
      </c>
      <c r="E87" s="327"/>
      <c r="F87" s="363">
        <v>1615112.439</v>
      </c>
      <c r="G87" s="363"/>
      <c r="H87" s="363">
        <v>28257.283000000083</v>
      </c>
      <c r="I87" s="327"/>
      <c r="J87" s="364" t="s">
        <v>287</v>
      </c>
      <c r="K87" s="40"/>
      <c r="L87" s="40"/>
    </row>
    <row r="88" spans="1:12" ht="12.7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</row>
    <row r="89" spans="1:12" ht="12.7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</row>
    <row r="90" spans="1:12" ht="12.7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</row>
    <row r="91" spans="1:12" ht="12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</row>
    <row r="92" spans="1:12" ht="12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</row>
    <row r="93" spans="1:12" ht="12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</row>
    <row r="94" spans="1:12" ht="12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</row>
    <row r="95" spans="1:12" ht="12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</row>
    <row r="96" spans="1:12" ht="12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</row>
    <row r="97" spans="1:12" ht="12.75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</row>
    <row r="98" spans="1:12" ht="12.75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</row>
    <row r="99" spans="1:12" ht="12.75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</row>
    <row r="100" spans="1:12" ht="12.75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</row>
    <row r="101" spans="1:12" ht="12.75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</row>
    <row r="102" spans="1:12" ht="12.75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</row>
    <row r="103" spans="1:12" ht="12.75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</row>
    <row r="104" spans="1:12" ht="12.75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</row>
    <row r="105" spans="1:12" ht="12.75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</row>
    <row r="106" spans="1:12" ht="12.75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</row>
    <row r="107" spans="1:12" ht="12.75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</row>
  </sheetData>
  <sheetProtection/>
  <mergeCells count="7">
    <mergeCell ref="D57:H57"/>
    <mergeCell ref="B3:J3"/>
    <mergeCell ref="B4:J4"/>
    <mergeCell ref="B5:J5"/>
    <mergeCell ref="D6:J6"/>
    <mergeCell ref="D8:H8"/>
    <mergeCell ref="D55:J5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3:J65"/>
  <sheetViews>
    <sheetView showGridLines="0" zoomScalePageLayoutView="0" workbookViewId="0" topLeftCell="A1">
      <selection activeCell="A1" sqref="A1"/>
    </sheetView>
  </sheetViews>
  <sheetFormatPr defaultColWidth="11.421875" defaultRowHeight="12.75"/>
  <cols>
    <col min="1" max="1" width="11.421875" style="128" customWidth="1"/>
    <col min="2" max="2" width="45.57421875" style="128" customWidth="1"/>
    <col min="3" max="3" width="3.421875" style="128" customWidth="1"/>
    <col min="4" max="4" width="11.421875" style="128" customWidth="1"/>
    <col min="5" max="5" width="3.28125" style="128" customWidth="1"/>
    <col min="6" max="6" width="11.421875" style="128" customWidth="1"/>
    <col min="7" max="7" width="3.421875" style="128" customWidth="1"/>
    <col min="8" max="8" width="11.421875" style="128" customWidth="1"/>
    <col min="9" max="9" width="2.8515625" style="128" customWidth="1"/>
    <col min="10" max="16384" width="11.421875" style="128" customWidth="1"/>
  </cols>
  <sheetData>
    <row r="3" spans="2:10" ht="12.75">
      <c r="B3" s="416" t="s">
        <v>227</v>
      </c>
      <c r="C3" s="416"/>
      <c r="D3" s="416"/>
      <c r="E3" s="416"/>
      <c r="F3" s="416"/>
      <c r="G3" s="416"/>
      <c r="H3" s="416"/>
      <c r="I3" s="416"/>
      <c r="J3" s="416"/>
    </row>
    <row r="4" spans="2:10" ht="12.75">
      <c r="B4" s="416" t="s">
        <v>211</v>
      </c>
      <c r="C4" s="416"/>
      <c r="D4" s="416"/>
      <c r="E4" s="416"/>
      <c r="F4" s="416"/>
      <c r="G4" s="416"/>
      <c r="H4" s="416"/>
      <c r="I4" s="416"/>
      <c r="J4" s="416"/>
    </row>
    <row r="5" spans="2:10" ht="12.75">
      <c r="B5" s="417"/>
      <c r="C5" s="417"/>
      <c r="D5" s="417"/>
      <c r="E5" s="417"/>
      <c r="F5" s="417"/>
      <c r="G5" s="417"/>
      <c r="H5" s="417"/>
      <c r="I5" s="417"/>
      <c r="J5" s="417"/>
    </row>
    <row r="6" spans="2:10" ht="12.75" customHeight="1">
      <c r="B6" s="154"/>
      <c r="C6" s="154"/>
      <c r="D6" s="418" t="s">
        <v>212</v>
      </c>
      <c r="E6" s="418"/>
      <c r="F6" s="418"/>
      <c r="G6" s="418"/>
      <c r="H6" s="418"/>
      <c r="I6" s="418"/>
      <c r="J6" s="418"/>
    </row>
    <row r="7" spans="2:10" ht="12.75">
      <c r="B7" s="154"/>
      <c r="C7" s="154"/>
      <c r="D7" s="155">
        <v>2016</v>
      </c>
      <c r="E7" s="155"/>
      <c r="F7" s="155">
        <v>2015</v>
      </c>
      <c r="G7" s="155"/>
      <c r="H7" s="155" t="s">
        <v>55</v>
      </c>
      <c r="I7" s="170"/>
      <c r="J7" s="155" t="s">
        <v>55</v>
      </c>
    </row>
    <row r="8" spans="2:10" ht="12.75">
      <c r="B8" s="154"/>
      <c r="C8" s="154"/>
      <c r="D8" s="419" t="s">
        <v>213</v>
      </c>
      <c r="E8" s="419"/>
      <c r="F8" s="419"/>
      <c r="G8" s="419"/>
      <c r="H8" s="419"/>
      <c r="I8" s="170"/>
      <c r="J8" s="170" t="s">
        <v>21</v>
      </c>
    </row>
    <row r="9" spans="2:10" ht="12.75">
      <c r="B9" s="169" t="s">
        <v>219</v>
      </c>
      <c r="C9" s="154"/>
      <c r="D9" s="154"/>
      <c r="E9" s="154"/>
      <c r="F9" s="154"/>
      <c r="G9" s="154"/>
      <c r="H9" s="154"/>
      <c r="I9" s="154"/>
      <c r="J9" s="154"/>
    </row>
    <row r="10" spans="2:10" ht="12.75">
      <c r="B10" s="154" t="s">
        <v>228</v>
      </c>
      <c r="C10" s="154"/>
      <c r="D10" s="136">
        <v>1659727.328</v>
      </c>
      <c r="E10" s="136"/>
      <c r="F10" s="136">
        <v>1543812.461</v>
      </c>
      <c r="G10" s="136"/>
      <c r="H10" s="136">
        <v>115914.86700000009</v>
      </c>
      <c r="I10" s="136"/>
      <c r="J10" s="157">
        <v>7.5083515600668616</v>
      </c>
    </row>
    <row r="11" spans="2:10" ht="12.75">
      <c r="B11" s="167" t="s">
        <v>231</v>
      </c>
      <c r="C11" s="167"/>
      <c r="D11" s="147">
        <v>1659727.328</v>
      </c>
      <c r="E11" s="147"/>
      <c r="F11" s="147">
        <v>1543812.461</v>
      </c>
      <c r="G11" s="147"/>
      <c r="H11" s="147">
        <v>115914.86700000009</v>
      </c>
      <c r="I11" s="147"/>
      <c r="J11" s="168">
        <v>7.5083515600668616</v>
      </c>
    </row>
    <row r="12" spans="2:10" ht="12.75">
      <c r="B12" s="154"/>
      <c r="C12" s="154"/>
      <c r="D12" s="136">
        <v>0</v>
      </c>
      <c r="E12" s="136"/>
      <c r="F12" s="136">
        <v>0</v>
      </c>
      <c r="G12" s="136"/>
      <c r="H12" s="136">
        <v>0</v>
      </c>
      <c r="I12" s="136"/>
      <c r="J12" s="157">
        <v>0</v>
      </c>
    </row>
    <row r="13" spans="2:10" ht="12.75">
      <c r="B13" s="169" t="s">
        <v>214</v>
      </c>
      <c r="C13" s="154"/>
      <c r="D13" s="136">
        <v>0</v>
      </c>
      <c r="E13" s="136"/>
      <c r="F13" s="136">
        <v>0</v>
      </c>
      <c r="G13" s="136"/>
      <c r="H13" s="136">
        <v>0</v>
      </c>
      <c r="I13" s="136"/>
      <c r="J13" s="157">
        <v>0</v>
      </c>
    </row>
    <row r="14" spans="2:10" ht="12.75">
      <c r="B14" s="154" t="s">
        <v>229</v>
      </c>
      <c r="C14" s="154"/>
      <c r="D14" s="136">
        <v>1315760.852</v>
      </c>
      <c r="E14" s="136"/>
      <c r="F14" s="136">
        <v>1257732.165</v>
      </c>
      <c r="G14" s="136"/>
      <c r="H14" s="136">
        <v>58028.68699999992</v>
      </c>
      <c r="I14" s="136"/>
      <c r="J14" s="157">
        <v>4.613755504932948</v>
      </c>
    </row>
    <row r="15" spans="2:10" ht="12.75">
      <c r="B15" s="167" t="s">
        <v>232</v>
      </c>
      <c r="C15" s="167"/>
      <c r="D15" s="147">
        <v>1315760.852</v>
      </c>
      <c r="E15" s="147"/>
      <c r="F15" s="147">
        <v>1257732.165</v>
      </c>
      <c r="G15" s="147"/>
      <c r="H15" s="147">
        <v>58028.68699999992</v>
      </c>
      <c r="I15" s="147"/>
      <c r="J15" s="168">
        <v>4.613755504932948</v>
      </c>
    </row>
    <row r="16" spans="2:10" ht="12.75">
      <c r="B16" s="154"/>
      <c r="C16" s="154"/>
      <c r="D16" s="136">
        <v>0</v>
      </c>
      <c r="E16" s="136"/>
      <c r="F16" s="136">
        <v>0</v>
      </c>
      <c r="G16" s="136"/>
      <c r="H16" s="136">
        <v>0</v>
      </c>
      <c r="I16" s="136"/>
      <c r="J16" s="157">
        <v>0</v>
      </c>
    </row>
    <row r="17" spans="2:10" ht="12.75">
      <c r="B17" s="154" t="s">
        <v>216</v>
      </c>
      <c r="C17" s="154"/>
      <c r="D17" s="136">
        <v>-434075.85645500006</v>
      </c>
      <c r="E17" s="136"/>
      <c r="F17" s="136">
        <v>-402515.486</v>
      </c>
      <c r="G17" s="136"/>
      <c r="H17" s="136">
        <v>-31560.370455000084</v>
      </c>
      <c r="I17" s="136"/>
      <c r="J17" s="157">
        <v>7.840784156811309</v>
      </c>
    </row>
    <row r="18" spans="2:10" ht="12.75">
      <c r="B18" s="154"/>
      <c r="C18" s="154"/>
      <c r="D18" s="136">
        <v>0</v>
      </c>
      <c r="E18" s="136"/>
      <c r="F18" s="136">
        <v>0</v>
      </c>
      <c r="G18" s="136"/>
      <c r="H18" s="136">
        <v>0</v>
      </c>
      <c r="I18" s="136"/>
      <c r="J18" s="157">
        <v>0</v>
      </c>
    </row>
    <row r="19" spans="2:10" ht="12.75">
      <c r="B19" s="158" t="s">
        <v>217</v>
      </c>
      <c r="C19" s="158"/>
      <c r="D19" s="152">
        <v>2541413.3235449996</v>
      </c>
      <c r="E19" s="152"/>
      <c r="F19" s="152">
        <v>2399029.14</v>
      </c>
      <c r="G19" s="152"/>
      <c r="H19" s="152">
        <v>142384.18354499992</v>
      </c>
      <c r="I19" s="152"/>
      <c r="J19" s="153">
        <v>5.9350752006705365</v>
      </c>
    </row>
    <row r="20" spans="2:10" ht="12.75">
      <c r="B20" s="154"/>
      <c r="C20" s="154"/>
      <c r="D20" s="136">
        <v>0</v>
      </c>
      <c r="E20" s="136"/>
      <c r="F20" s="136">
        <v>0</v>
      </c>
      <c r="G20" s="136"/>
      <c r="H20" s="136">
        <v>0</v>
      </c>
      <c r="I20" s="136"/>
      <c r="J20" s="157">
        <v>0</v>
      </c>
    </row>
    <row r="21" spans="2:10" ht="12.75">
      <c r="B21" s="169" t="s">
        <v>219</v>
      </c>
      <c r="C21" s="154"/>
      <c r="D21" s="136">
        <v>0</v>
      </c>
      <c r="E21" s="136"/>
      <c r="F21" s="136">
        <v>0</v>
      </c>
      <c r="G21" s="136"/>
      <c r="H21" s="136">
        <v>0</v>
      </c>
      <c r="I21" s="136"/>
      <c r="J21" s="157">
        <v>0</v>
      </c>
    </row>
    <row r="22" spans="2:10" ht="12.75">
      <c r="B22" s="154" t="s">
        <v>228</v>
      </c>
      <c r="C22" s="154"/>
      <c r="D22" s="136">
        <v>-895060.114</v>
      </c>
      <c r="E22" s="136"/>
      <c r="F22" s="136">
        <v>-880891.222</v>
      </c>
      <c r="G22" s="136"/>
      <c r="H22" s="136">
        <v>-14168.891999999993</v>
      </c>
      <c r="I22" s="136"/>
      <c r="J22" s="157">
        <v>1.6084723795783296</v>
      </c>
    </row>
    <row r="23" spans="2:10" ht="12.75">
      <c r="B23" s="167" t="s">
        <v>233</v>
      </c>
      <c r="C23" s="167"/>
      <c r="D23" s="147">
        <v>-895060.114</v>
      </c>
      <c r="E23" s="147"/>
      <c r="F23" s="147">
        <v>-880891.222</v>
      </c>
      <c r="G23" s="147"/>
      <c r="H23" s="147">
        <v>-14168.891999999993</v>
      </c>
      <c r="I23" s="147"/>
      <c r="J23" s="168">
        <v>1.6084723795783296</v>
      </c>
    </row>
    <row r="24" spans="2:10" ht="12.75">
      <c r="B24" s="154"/>
      <c r="C24" s="154"/>
      <c r="D24" s="136">
        <v>0</v>
      </c>
      <c r="E24" s="136"/>
      <c r="F24" s="136">
        <v>0</v>
      </c>
      <c r="G24" s="136"/>
      <c r="H24" s="136">
        <v>0</v>
      </c>
      <c r="I24" s="136"/>
      <c r="J24" s="157">
        <v>0</v>
      </c>
    </row>
    <row r="25" spans="2:10" ht="12.75">
      <c r="B25" s="169" t="s">
        <v>214</v>
      </c>
      <c r="C25" s="154"/>
      <c r="D25" s="136">
        <v>0</v>
      </c>
      <c r="E25" s="136"/>
      <c r="F25" s="136">
        <v>0</v>
      </c>
      <c r="G25" s="136"/>
      <c r="H25" s="136">
        <v>0</v>
      </c>
      <c r="I25" s="136"/>
      <c r="J25" s="157">
        <v>0</v>
      </c>
    </row>
    <row r="26" spans="2:10" ht="12.75">
      <c r="B26" s="154" t="s">
        <v>228</v>
      </c>
      <c r="C26" s="154"/>
      <c r="D26" s="136">
        <v>-1042329.385</v>
      </c>
      <c r="E26" s="136"/>
      <c r="F26" s="136">
        <v>-983732.902</v>
      </c>
      <c r="G26" s="136"/>
      <c r="H26" s="136">
        <v>-58596.48300000001</v>
      </c>
      <c r="I26" s="136"/>
      <c r="J26" s="157">
        <v>5.956543984741103</v>
      </c>
    </row>
    <row r="27" spans="2:10" ht="12.75">
      <c r="B27" s="167" t="s">
        <v>234</v>
      </c>
      <c r="C27" s="167"/>
      <c r="D27" s="147">
        <v>-1042329.385</v>
      </c>
      <c r="E27" s="147"/>
      <c r="F27" s="147">
        <v>-983732.902</v>
      </c>
      <c r="G27" s="147"/>
      <c r="H27" s="147">
        <v>-58596.48300000001</v>
      </c>
      <c r="I27" s="147"/>
      <c r="J27" s="168">
        <v>5.956543984741103</v>
      </c>
    </row>
    <row r="28" spans="2:10" ht="12.75">
      <c r="B28" s="154"/>
      <c r="C28" s="154"/>
      <c r="D28" s="136">
        <v>0</v>
      </c>
      <c r="E28" s="136"/>
      <c r="F28" s="136">
        <v>0</v>
      </c>
      <c r="G28" s="136"/>
      <c r="H28" s="136">
        <v>0</v>
      </c>
      <c r="I28" s="136"/>
      <c r="J28" s="157">
        <v>0</v>
      </c>
    </row>
    <row r="29" spans="2:10" ht="12.75">
      <c r="B29" s="154" t="s">
        <v>216</v>
      </c>
      <c r="C29" s="154"/>
      <c r="D29" s="136">
        <v>440631.53411</v>
      </c>
      <c r="E29" s="136"/>
      <c r="F29" s="136">
        <v>382638.565</v>
      </c>
      <c r="G29" s="136"/>
      <c r="H29" s="136">
        <v>57992.969110000005</v>
      </c>
      <c r="I29" s="136"/>
      <c r="J29" s="157">
        <v>15.156070091889461</v>
      </c>
    </row>
    <row r="30" spans="2:10" ht="12.75">
      <c r="B30" s="154"/>
      <c r="C30" s="154"/>
      <c r="D30" s="136">
        <v>0</v>
      </c>
      <c r="E30" s="136"/>
      <c r="F30" s="136">
        <v>0</v>
      </c>
      <c r="G30" s="136"/>
      <c r="H30" s="136">
        <v>0</v>
      </c>
      <c r="I30" s="136"/>
      <c r="J30" s="157">
        <v>0</v>
      </c>
    </row>
    <row r="31" spans="2:10" ht="12.75">
      <c r="B31" s="158" t="s">
        <v>218</v>
      </c>
      <c r="C31" s="158"/>
      <c r="D31" s="152">
        <v>-1496757.96489</v>
      </c>
      <c r="E31" s="152"/>
      <c r="F31" s="152">
        <v>-1481984.559</v>
      </c>
      <c r="G31" s="152"/>
      <c r="H31" s="152">
        <v>-14773.405889999995</v>
      </c>
      <c r="I31" s="152"/>
      <c r="J31" s="153">
        <v>0.9968663843548331</v>
      </c>
    </row>
    <row r="32" spans="2:10" ht="12.75">
      <c r="B32" s="154"/>
      <c r="C32" s="154"/>
      <c r="D32" s="136">
        <v>0</v>
      </c>
      <c r="E32" s="136"/>
      <c r="F32" s="136">
        <v>0</v>
      </c>
      <c r="G32" s="136"/>
      <c r="H32" s="136">
        <v>0</v>
      </c>
      <c r="I32" s="136"/>
      <c r="J32" s="157">
        <v>0</v>
      </c>
    </row>
    <row r="33" spans="2:10" ht="12.75">
      <c r="B33" s="169" t="s">
        <v>219</v>
      </c>
      <c r="C33" s="154"/>
      <c r="D33" s="136">
        <v>0</v>
      </c>
      <c r="E33" s="136"/>
      <c r="F33" s="136">
        <v>0</v>
      </c>
      <c r="G33" s="136"/>
      <c r="H33" s="136">
        <v>0</v>
      </c>
      <c r="I33" s="136"/>
      <c r="J33" s="157">
        <v>0</v>
      </c>
    </row>
    <row r="34" spans="2:10" ht="12.75">
      <c r="B34" s="154" t="s">
        <v>228</v>
      </c>
      <c r="C34" s="154"/>
      <c r="D34" s="136">
        <v>-49187.984</v>
      </c>
      <c r="E34" s="136"/>
      <c r="F34" s="136">
        <v>-55718.546</v>
      </c>
      <c r="G34" s="136"/>
      <c r="H34" s="136">
        <v>6530.562000000005</v>
      </c>
      <c r="I34" s="136"/>
      <c r="J34" s="157">
        <v>-11.720625301313504</v>
      </c>
    </row>
    <row r="35" spans="2:10" ht="12.75">
      <c r="B35" s="167" t="s">
        <v>235</v>
      </c>
      <c r="C35" s="167"/>
      <c r="D35" s="147">
        <v>-49187.984</v>
      </c>
      <c r="E35" s="147"/>
      <c r="F35" s="147">
        <v>-55718.546</v>
      </c>
      <c r="G35" s="147"/>
      <c r="H35" s="147">
        <v>6530.562000000005</v>
      </c>
      <c r="I35" s="147"/>
      <c r="J35" s="168">
        <v>-11.720625301313504</v>
      </c>
    </row>
    <row r="36" spans="2:10" ht="12.75">
      <c r="B36" s="169" t="s">
        <v>214</v>
      </c>
      <c r="C36" s="154"/>
      <c r="D36" s="136">
        <v>0</v>
      </c>
      <c r="E36" s="136"/>
      <c r="F36" s="136">
        <v>0</v>
      </c>
      <c r="G36" s="136"/>
      <c r="H36" s="136">
        <v>0</v>
      </c>
      <c r="I36" s="136"/>
      <c r="J36" s="157">
        <v>0</v>
      </c>
    </row>
    <row r="37" spans="2:10" ht="12.75">
      <c r="B37" s="154" t="s">
        <v>228</v>
      </c>
      <c r="C37" s="154"/>
      <c r="D37" s="136">
        <v>-29218.91</v>
      </c>
      <c r="E37" s="136"/>
      <c r="F37" s="136">
        <v>-26701.72</v>
      </c>
      <c r="G37" s="136"/>
      <c r="H37" s="136">
        <v>-2517.1899999999987</v>
      </c>
      <c r="I37" s="136"/>
      <c r="J37" s="157">
        <v>9.427070615675692</v>
      </c>
    </row>
    <row r="38" spans="2:10" ht="12.75">
      <c r="B38" s="167" t="s">
        <v>236</v>
      </c>
      <c r="C38" s="167"/>
      <c r="D38" s="147">
        <v>-29218.91</v>
      </c>
      <c r="E38" s="147"/>
      <c r="F38" s="147">
        <v>-26701.72</v>
      </c>
      <c r="G38" s="147"/>
      <c r="H38" s="147">
        <v>-2517.1899999999987</v>
      </c>
      <c r="I38" s="147"/>
      <c r="J38" s="168">
        <v>9.427070615675692</v>
      </c>
    </row>
    <row r="39" spans="2:10" ht="12.75">
      <c r="B39" s="154"/>
      <c r="C39" s="154"/>
      <c r="D39" s="136">
        <v>0</v>
      </c>
      <c r="E39" s="136"/>
      <c r="F39" s="136">
        <v>0</v>
      </c>
      <c r="G39" s="136"/>
      <c r="H39" s="136">
        <v>0</v>
      </c>
      <c r="I39" s="136"/>
      <c r="J39" s="157">
        <v>0</v>
      </c>
    </row>
    <row r="40" spans="2:10" ht="12.75">
      <c r="B40" s="154" t="s">
        <v>216</v>
      </c>
      <c r="C40" s="154"/>
      <c r="D40" s="136">
        <v>-28140.51464</v>
      </c>
      <c r="E40" s="136"/>
      <c r="F40" s="136">
        <v>-33130.402</v>
      </c>
      <c r="G40" s="136"/>
      <c r="H40" s="136">
        <v>4989.887360000001</v>
      </c>
      <c r="I40" s="136"/>
      <c r="J40" s="157">
        <v>-15.061354703755182</v>
      </c>
    </row>
    <row r="41" spans="2:10" ht="12.75">
      <c r="B41" s="154"/>
      <c r="C41" s="154"/>
      <c r="D41" s="136">
        <v>0</v>
      </c>
      <c r="E41" s="136"/>
      <c r="F41" s="136">
        <v>0</v>
      </c>
      <c r="G41" s="136"/>
      <c r="H41" s="136">
        <v>0</v>
      </c>
      <c r="I41" s="136"/>
      <c r="J41" s="157">
        <v>0</v>
      </c>
    </row>
    <row r="42" spans="2:10" ht="12.75">
      <c r="B42" s="158" t="s">
        <v>220</v>
      </c>
      <c r="C42" s="158"/>
      <c r="D42" s="152">
        <v>-106548.40864000001</v>
      </c>
      <c r="E42" s="152"/>
      <c r="F42" s="152">
        <v>-115550.668</v>
      </c>
      <c r="G42" s="152"/>
      <c r="H42" s="152">
        <v>9003.259360000007</v>
      </c>
      <c r="I42" s="152"/>
      <c r="J42" s="153">
        <v>-7.790746272449067</v>
      </c>
    </row>
    <row r="43" spans="2:10" ht="12.75">
      <c r="B43" s="159"/>
      <c r="C43" s="160"/>
      <c r="D43" s="136">
        <v>0</v>
      </c>
      <c r="E43" s="136"/>
      <c r="F43" s="136">
        <v>0</v>
      </c>
      <c r="G43" s="136"/>
      <c r="H43" s="136">
        <v>0</v>
      </c>
      <c r="I43" s="136"/>
      <c r="J43" s="157">
        <v>0</v>
      </c>
    </row>
    <row r="44" spans="2:10" ht="12.75">
      <c r="B44" s="169" t="s">
        <v>219</v>
      </c>
      <c r="C44" s="154"/>
      <c r="D44" s="136">
        <v>0</v>
      </c>
      <c r="E44" s="136"/>
      <c r="F44" s="136">
        <v>0</v>
      </c>
      <c r="G44" s="136"/>
      <c r="H44" s="136">
        <v>0</v>
      </c>
      <c r="I44" s="136"/>
      <c r="J44" s="157">
        <v>0</v>
      </c>
    </row>
    <row r="45" spans="2:10" ht="12.75">
      <c r="B45" s="154" t="s">
        <v>228</v>
      </c>
      <c r="C45" s="154"/>
      <c r="D45" s="136">
        <v>-119303.215</v>
      </c>
      <c r="E45" s="136"/>
      <c r="F45" s="136">
        <v>-90327.96</v>
      </c>
      <c r="G45" s="136"/>
      <c r="H45" s="136">
        <v>-28975.25499999999</v>
      </c>
      <c r="I45" s="136"/>
      <c r="J45" s="157">
        <v>32.07783614287314</v>
      </c>
    </row>
    <row r="46" spans="2:10" ht="12.75">
      <c r="B46" s="167" t="s">
        <v>221</v>
      </c>
      <c r="C46" s="167"/>
      <c r="D46" s="147">
        <v>-119303.215</v>
      </c>
      <c r="E46" s="147"/>
      <c r="F46" s="147">
        <v>-90327.96</v>
      </c>
      <c r="G46" s="147"/>
      <c r="H46" s="147">
        <v>-28975.25499999999</v>
      </c>
      <c r="I46" s="147"/>
      <c r="J46" s="168">
        <v>32.07783614287314</v>
      </c>
    </row>
    <row r="47" spans="2:10" ht="12.75">
      <c r="B47" s="167" t="s">
        <v>214</v>
      </c>
      <c r="C47" s="167"/>
      <c r="D47" s="147">
        <v>0</v>
      </c>
      <c r="E47" s="147"/>
      <c r="F47" s="147">
        <v>0</v>
      </c>
      <c r="G47" s="147"/>
      <c r="H47" s="147">
        <v>0</v>
      </c>
      <c r="I47" s="147"/>
      <c r="J47" s="168">
        <v>0</v>
      </c>
    </row>
    <row r="48" spans="2:10" ht="12.75">
      <c r="B48" s="154" t="s">
        <v>228</v>
      </c>
      <c r="C48" s="154"/>
      <c r="D48" s="136">
        <v>-52077.948</v>
      </c>
      <c r="E48" s="136"/>
      <c r="F48" s="136">
        <v>-62182.651</v>
      </c>
      <c r="G48" s="136"/>
      <c r="H48" s="136">
        <v>10104.703000000001</v>
      </c>
      <c r="I48" s="136"/>
      <c r="J48" s="157">
        <v>-16.250035721378296</v>
      </c>
    </row>
    <row r="49" spans="2:10" ht="12.75">
      <c r="B49" s="167" t="s">
        <v>223</v>
      </c>
      <c r="C49" s="167"/>
      <c r="D49" s="147">
        <v>-52077.948</v>
      </c>
      <c r="E49" s="147"/>
      <c r="F49" s="147">
        <v>-62182.651</v>
      </c>
      <c r="G49" s="147"/>
      <c r="H49" s="147">
        <v>10104.703000000001</v>
      </c>
      <c r="I49" s="147"/>
      <c r="J49" s="168">
        <v>-16.250035721378296</v>
      </c>
    </row>
    <row r="50" spans="2:10" ht="12.75">
      <c r="B50" s="154"/>
      <c r="C50" s="154"/>
      <c r="D50" s="136">
        <v>0</v>
      </c>
      <c r="E50" s="136"/>
      <c r="F50" s="136">
        <v>0</v>
      </c>
      <c r="G50" s="136"/>
      <c r="H50" s="136">
        <v>0</v>
      </c>
      <c r="I50" s="136"/>
      <c r="J50" s="157">
        <v>0</v>
      </c>
    </row>
    <row r="51" spans="2:10" ht="12.75">
      <c r="B51" s="154" t="s">
        <v>216</v>
      </c>
      <c r="C51" s="154"/>
      <c r="D51" s="136">
        <v>1601.730471999999</v>
      </c>
      <c r="E51" s="136"/>
      <c r="F51" s="136">
        <v>26653.214</v>
      </c>
      <c r="G51" s="136"/>
      <c r="H51" s="136">
        <v>-25051.483528</v>
      </c>
      <c r="I51" s="136"/>
      <c r="J51" s="157">
        <v>-93.99047907693235</v>
      </c>
    </row>
    <row r="52" spans="2:10" ht="12.75">
      <c r="B52" s="154"/>
      <c r="C52" s="154"/>
      <c r="D52" s="136">
        <v>0</v>
      </c>
      <c r="E52" s="136"/>
      <c r="F52" s="136">
        <v>0</v>
      </c>
      <c r="G52" s="136"/>
      <c r="H52" s="136">
        <v>0</v>
      </c>
      <c r="I52" s="136"/>
      <c r="J52" s="157">
        <v>0</v>
      </c>
    </row>
    <row r="53" spans="2:10" ht="12.75">
      <c r="B53" s="158" t="s">
        <v>225</v>
      </c>
      <c r="C53" s="158"/>
      <c r="D53" s="152">
        <v>-169779.432528</v>
      </c>
      <c r="E53" s="152"/>
      <c r="F53" s="152">
        <v>-125857.397</v>
      </c>
      <c r="G53" s="152"/>
      <c r="H53" s="152">
        <v>-43922.03552799999</v>
      </c>
      <c r="I53" s="152"/>
      <c r="J53" s="153">
        <v>34.8982551482453</v>
      </c>
    </row>
    <row r="54" spans="2:10" ht="12.75">
      <c r="B54" s="154"/>
      <c r="C54" s="154"/>
      <c r="D54" s="136">
        <v>0</v>
      </c>
      <c r="E54" s="136"/>
      <c r="F54" s="136">
        <v>0</v>
      </c>
      <c r="G54" s="136"/>
      <c r="H54" s="136">
        <v>0</v>
      </c>
      <c r="I54" s="136"/>
      <c r="J54" s="157">
        <v>0</v>
      </c>
    </row>
    <row r="55" spans="2:10" ht="12.75">
      <c r="B55" s="158" t="s">
        <v>230</v>
      </c>
      <c r="C55" s="158"/>
      <c r="D55" s="152">
        <v>0</v>
      </c>
      <c r="E55" s="152"/>
      <c r="F55" s="152">
        <v>0</v>
      </c>
      <c r="G55" s="152"/>
      <c r="H55" s="152">
        <v>0</v>
      </c>
      <c r="I55" s="152"/>
      <c r="J55" s="153">
        <v>0</v>
      </c>
    </row>
    <row r="56" spans="2:10" ht="12.75">
      <c r="B56" s="169" t="s">
        <v>219</v>
      </c>
      <c r="C56" s="154"/>
      <c r="D56" s="136">
        <v>0</v>
      </c>
      <c r="E56" s="136"/>
      <c r="F56" s="136">
        <v>0</v>
      </c>
      <c r="G56" s="136"/>
      <c r="H56" s="136">
        <v>0</v>
      </c>
      <c r="I56" s="136"/>
      <c r="J56" s="157">
        <v>0</v>
      </c>
    </row>
    <row r="57" spans="2:10" ht="12.75">
      <c r="B57" s="154" t="s">
        <v>228</v>
      </c>
      <c r="C57" s="154"/>
      <c r="D57" s="136">
        <v>596176.015</v>
      </c>
      <c r="E57" s="136"/>
      <c r="F57" s="136">
        <v>516874.73299999995</v>
      </c>
      <c r="G57" s="136"/>
      <c r="H57" s="136">
        <v>79301.28200000006</v>
      </c>
      <c r="I57" s="136"/>
      <c r="J57" s="157">
        <v>15.342456679924421</v>
      </c>
    </row>
    <row r="58" spans="2:10" ht="12.75">
      <c r="B58" s="167" t="s">
        <v>222</v>
      </c>
      <c r="C58" s="167"/>
      <c r="D58" s="147">
        <v>596176.015</v>
      </c>
      <c r="E58" s="147"/>
      <c r="F58" s="147">
        <v>516874.73299999995</v>
      </c>
      <c r="G58" s="147"/>
      <c r="H58" s="147">
        <v>79301.28200000006</v>
      </c>
      <c r="I58" s="147"/>
      <c r="J58" s="168">
        <v>15.342456679924421</v>
      </c>
    </row>
    <row r="59" spans="2:10" ht="12.75">
      <c r="B59" s="169" t="s">
        <v>214</v>
      </c>
      <c r="C59" s="154"/>
      <c r="D59" s="136">
        <v>0</v>
      </c>
      <c r="E59" s="136"/>
      <c r="F59" s="136">
        <v>0</v>
      </c>
      <c r="G59" s="136"/>
      <c r="H59" s="136">
        <v>0</v>
      </c>
      <c r="I59" s="136"/>
      <c r="J59" s="157">
        <v>0</v>
      </c>
    </row>
    <row r="60" spans="2:10" ht="12.75">
      <c r="B60" s="154" t="s">
        <v>228</v>
      </c>
      <c r="C60" s="154"/>
      <c r="D60" s="136">
        <v>192134.60899999994</v>
      </c>
      <c r="E60" s="136"/>
      <c r="F60" s="136">
        <v>185114.89200000005</v>
      </c>
      <c r="G60" s="136"/>
      <c r="H60" s="136">
        <v>7019.716999999888</v>
      </c>
      <c r="I60" s="136"/>
      <c r="J60" s="157">
        <v>3.792086592363342</v>
      </c>
    </row>
    <row r="61" spans="2:10" ht="12.75">
      <c r="B61" s="167" t="s">
        <v>224</v>
      </c>
      <c r="C61" s="167"/>
      <c r="D61" s="147">
        <v>192134.60899999994</v>
      </c>
      <c r="E61" s="147"/>
      <c r="F61" s="147">
        <v>185114.89200000005</v>
      </c>
      <c r="G61" s="147"/>
      <c r="H61" s="147">
        <v>7019.716999999888</v>
      </c>
      <c r="I61" s="147"/>
      <c r="J61" s="168">
        <v>3.792086592363342</v>
      </c>
    </row>
    <row r="62" spans="2:10" ht="12.75">
      <c r="B62" s="154"/>
      <c r="C62" s="154"/>
      <c r="D62" s="136">
        <v>0</v>
      </c>
      <c r="E62" s="136"/>
      <c r="F62" s="136">
        <v>0</v>
      </c>
      <c r="G62" s="136"/>
      <c r="H62" s="136">
        <v>0</v>
      </c>
      <c r="I62" s="136"/>
      <c r="J62" s="157">
        <v>0</v>
      </c>
    </row>
    <row r="63" spans="2:10" ht="12.75">
      <c r="B63" s="154" t="s">
        <v>216</v>
      </c>
      <c r="C63" s="154"/>
      <c r="D63" s="136">
        <v>-19983.106513000053</v>
      </c>
      <c r="E63" s="136"/>
      <c r="F63" s="136">
        <v>-26354.108999999975</v>
      </c>
      <c r="G63" s="136"/>
      <c r="H63" s="136">
        <v>6371.0024869999215</v>
      </c>
      <c r="I63" s="136"/>
      <c r="J63" s="157">
        <v>-24.174607788864833</v>
      </c>
    </row>
    <row r="64" spans="2:10" ht="12.75">
      <c r="B64" s="154"/>
      <c r="C64" s="154"/>
      <c r="D64" s="136">
        <v>0</v>
      </c>
      <c r="E64" s="136"/>
      <c r="F64" s="136">
        <v>0</v>
      </c>
      <c r="G64" s="136"/>
      <c r="H64" s="136">
        <v>0</v>
      </c>
      <c r="I64" s="136"/>
      <c r="J64" s="157">
        <v>0</v>
      </c>
    </row>
    <row r="65" spans="2:10" ht="12.75">
      <c r="B65" s="158" t="s">
        <v>226</v>
      </c>
      <c r="C65" s="158"/>
      <c r="D65" s="152">
        <v>768327.5174869999</v>
      </c>
      <c r="E65" s="152"/>
      <c r="F65" s="152">
        <v>675635.5160000001</v>
      </c>
      <c r="G65" s="152"/>
      <c r="H65" s="152">
        <v>92692.00148699987</v>
      </c>
      <c r="I65" s="152"/>
      <c r="J65" s="153">
        <v>13.719231640717911</v>
      </c>
    </row>
  </sheetData>
  <sheetProtection/>
  <mergeCells count="5">
    <mergeCell ref="B3:J3"/>
    <mergeCell ref="B4:J4"/>
    <mergeCell ref="B5:J5"/>
    <mergeCell ref="D6:J6"/>
    <mergeCell ref="D8:H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Grupo Endesa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cl090508016</dc:creator>
  <cp:keywords/>
  <dc:description/>
  <cp:lastModifiedBy>cl10634177k</cp:lastModifiedBy>
  <cp:lastPrinted>2013-07-20T18:15:22Z</cp:lastPrinted>
  <dcterms:created xsi:type="dcterms:W3CDTF">2003-10-23T18:16:48Z</dcterms:created>
  <dcterms:modified xsi:type="dcterms:W3CDTF">2017-02-23T21:05:45Z</dcterms:modified>
  <cp:category/>
  <cp:version/>
  <cp:contentType/>
  <cp:contentStatus/>
</cp:coreProperties>
</file>